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205" windowHeight="11325"/>
  </bookViews>
  <sheets>
    <sheet name="12 мес" sheetId="2" r:id="rId1"/>
    <sheet name="12 мес без цели 3,5" sheetId="4" r:id="rId2"/>
    <sheet name="по ФР" sheetId="5" r:id="rId3"/>
    <sheet name="Оренбург без цели 3,5" sheetId="3" r:id="rId4"/>
    <sheet name="Северо-Запад" sheetId="7" r:id="rId5"/>
    <sheet name="12 МО на проверку" sheetId="6" r:id="rId6"/>
  </sheets>
  <calcPr calcId="125725"/>
</workbook>
</file>

<file path=xl/calcChain.xml><?xml version="1.0" encoding="utf-8"?>
<calcChain xmlns="http://schemas.openxmlformats.org/spreadsheetml/2006/main">
  <c r="AA25" i="7"/>
  <c r="D25"/>
  <c r="CO22"/>
  <c r="CN22"/>
  <c r="CS21"/>
  <c r="AD21"/>
  <c r="Z21"/>
  <c r="CU20"/>
  <c r="CQ20"/>
  <c r="CM20"/>
  <c r="CJ20"/>
  <c r="CH20"/>
  <c r="CE20"/>
  <c r="CC20"/>
  <c r="CA20"/>
  <c r="BX20"/>
  <c r="BW20"/>
  <c r="BU20"/>
  <c r="BS20"/>
  <c r="BR20"/>
  <c r="BP20"/>
  <c r="BN20"/>
  <c r="BL20"/>
  <c r="BJ20"/>
  <c r="BH20"/>
  <c r="BF20"/>
  <c r="BD20"/>
  <c r="BB20"/>
  <c r="AZ20"/>
  <c r="AX20"/>
  <c r="AV20"/>
  <c r="AT20"/>
  <c r="AR20"/>
  <c r="AP20"/>
  <c r="AN20"/>
  <c r="AL20"/>
  <c r="AH20"/>
  <c r="AG20"/>
  <c r="AE20"/>
  <c r="AC20"/>
  <c r="AB20"/>
  <c r="Z20"/>
  <c r="W20"/>
  <c r="X20" s="1"/>
  <c r="V20"/>
  <c r="T20"/>
  <c r="R20"/>
  <c r="P20"/>
  <c r="G20"/>
  <c r="H20" s="1"/>
  <c r="E20"/>
  <c r="CT19"/>
  <c r="CS19"/>
  <c r="CR19"/>
  <c r="CP19"/>
  <c r="CO19"/>
  <c r="CN19"/>
  <c r="CL19"/>
  <c r="CK19"/>
  <c r="CI19"/>
  <c r="CG19"/>
  <c r="CF19"/>
  <c r="CD19"/>
  <c r="CB19"/>
  <c r="BZ19"/>
  <c r="BY19"/>
  <c r="BV19"/>
  <c r="BT19"/>
  <c r="BQ19"/>
  <c r="BO19"/>
  <c r="BM19"/>
  <c r="BK19"/>
  <c r="BI19"/>
  <c r="BG19"/>
  <c r="BE19"/>
  <c r="BC19"/>
  <c r="BA19"/>
  <c r="AY19"/>
  <c r="AW19"/>
  <c r="AU19"/>
  <c r="AS19"/>
  <c r="AQ19"/>
  <c r="BX19" s="1"/>
  <c r="AO19"/>
  <c r="AM19"/>
  <c r="AK19"/>
  <c r="AF19"/>
  <c r="AG19" s="1"/>
  <c r="AD19"/>
  <c r="AA19"/>
  <c r="Y19"/>
  <c r="U19"/>
  <c r="S19"/>
  <c r="Q19"/>
  <c r="O19"/>
  <c r="K19"/>
  <c r="I19"/>
  <c r="F19"/>
  <c r="D19"/>
  <c r="C19"/>
  <c r="CU18"/>
  <c r="CQ18"/>
  <c r="CM18"/>
  <c r="CJ18"/>
  <c r="CH18"/>
  <c r="CE18"/>
  <c r="CC18"/>
  <c r="CA18"/>
  <c r="BX18"/>
  <c r="BW18"/>
  <c r="BU18"/>
  <c r="BS18"/>
  <c r="BR18"/>
  <c r="BP18"/>
  <c r="BN18"/>
  <c r="BL18"/>
  <c r="BJ18"/>
  <c r="BH18"/>
  <c r="BF18"/>
  <c r="BD18"/>
  <c r="BB18"/>
  <c r="AZ18"/>
  <c r="AX18"/>
  <c r="AV18"/>
  <c r="AT18"/>
  <c r="AR18"/>
  <c r="AP18"/>
  <c r="AN18"/>
  <c r="AL18"/>
  <c r="AI18"/>
  <c r="AJ18" s="1"/>
  <c r="AH18"/>
  <c r="AG18"/>
  <c r="AE18"/>
  <c r="AC18"/>
  <c r="AB18"/>
  <c r="Z18"/>
  <c r="W18"/>
  <c r="X18" s="1"/>
  <c r="V18"/>
  <c r="T18"/>
  <c r="R18"/>
  <c r="P18"/>
  <c r="M18"/>
  <c r="N18" s="1"/>
  <c r="L18"/>
  <c r="G18"/>
  <c r="J18" s="1"/>
  <c r="E18"/>
  <c r="CU17"/>
  <c r="CQ17"/>
  <c r="CM17"/>
  <c r="CJ17"/>
  <c r="CH17"/>
  <c r="CE17"/>
  <c r="CC17"/>
  <c r="CA17"/>
  <c r="BX17"/>
  <c r="BW17"/>
  <c r="BU17"/>
  <c r="BS17"/>
  <c r="BR17"/>
  <c r="BP17"/>
  <c r="BN17"/>
  <c r="BL17"/>
  <c r="BJ17"/>
  <c r="BH17"/>
  <c r="BF17"/>
  <c r="BD17"/>
  <c r="BB17"/>
  <c r="AZ17"/>
  <c r="AX17"/>
  <c r="AV17"/>
  <c r="AT17"/>
  <c r="AR17"/>
  <c r="AP17"/>
  <c r="AN17"/>
  <c r="AL17"/>
  <c r="AI17"/>
  <c r="AJ17" s="1"/>
  <c r="AH17"/>
  <c r="AG17"/>
  <c r="AE17"/>
  <c r="AC17"/>
  <c r="AB17"/>
  <c r="Z17"/>
  <c r="W17"/>
  <c r="X17" s="1"/>
  <c r="V17"/>
  <c r="T17"/>
  <c r="R17"/>
  <c r="P17"/>
  <c r="M17"/>
  <c r="N17" s="1"/>
  <c r="L17"/>
  <c r="G17"/>
  <c r="J17" s="1"/>
  <c r="E17"/>
  <c r="CU16"/>
  <c r="CQ16"/>
  <c r="CM16"/>
  <c r="CJ16"/>
  <c r="CH16"/>
  <c r="CE16"/>
  <c r="CC16"/>
  <c r="CA16"/>
  <c r="BX16"/>
  <c r="BW16"/>
  <c r="BU16"/>
  <c r="BS16"/>
  <c r="BR16"/>
  <c r="BP16"/>
  <c r="BN16"/>
  <c r="BL16"/>
  <c r="BJ16"/>
  <c r="BH16"/>
  <c r="BF16"/>
  <c r="BD16"/>
  <c r="BB16"/>
  <c r="AZ16"/>
  <c r="AX16"/>
  <c r="AV16"/>
  <c r="AT16"/>
  <c r="AR16"/>
  <c r="AP16"/>
  <c r="AN16"/>
  <c r="AL16"/>
  <c r="AI16"/>
  <c r="AJ16" s="1"/>
  <c r="AH16"/>
  <c r="AG16"/>
  <c r="AE16"/>
  <c r="AC16"/>
  <c r="AB16"/>
  <c r="Z16"/>
  <c r="W16"/>
  <c r="X16" s="1"/>
  <c r="V16"/>
  <c r="T16"/>
  <c r="R16"/>
  <c r="P16"/>
  <c r="M16"/>
  <c r="N16" s="1"/>
  <c r="L16"/>
  <c r="G16"/>
  <c r="J16" s="1"/>
  <c r="E16"/>
  <c r="CU15"/>
  <c r="CQ15"/>
  <c r="CM15"/>
  <c r="CJ15"/>
  <c r="CH15"/>
  <c r="CE15"/>
  <c r="CC15"/>
  <c r="CA15"/>
  <c r="BX15"/>
  <c r="BW15"/>
  <c r="BU15"/>
  <c r="BS15"/>
  <c r="BR15"/>
  <c r="BP15"/>
  <c r="BN15"/>
  <c r="BL15"/>
  <c r="BJ15"/>
  <c r="BH15"/>
  <c r="BF15"/>
  <c r="BD15"/>
  <c r="BB15"/>
  <c r="AZ15"/>
  <c r="AX15"/>
  <c r="AV15"/>
  <c r="AT15"/>
  <c r="AR15"/>
  <c r="AP15"/>
  <c r="AN15"/>
  <c r="AL15"/>
  <c r="AI15"/>
  <c r="AJ15" s="1"/>
  <c r="AH15"/>
  <c r="AG15"/>
  <c r="AE15"/>
  <c r="AC15"/>
  <c r="AB15"/>
  <c r="Z15"/>
  <c r="W15"/>
  <c r="X15" s="1"/>
  <c r="V15"/>
  <c r="T15"/>
  <c r="R15"/>
  <c r="P15"/>
  <c r="M15"/>
  <c r="N15" s="1"/>
  <c r="L15"/>
  <c r="G15"/>
  <c r="J15" s="1"/>
  <c r="E15"/>
  <c r="CU14"/>
  <c r="CQ14"/>
  <c r="CM14"/>
  <c r="CJ14"/>
  <c r="CH14"/>
  <c r="CE14"/>
  <c r="CC14"/>
  <c r="CA14"/>
  <c r="BX14"/>
  <c r="BW14"/>
  <c r="BU14"/>
  <c r="BS14"/>
  <c r="BR14"/>
  <c r="BP14"/>
  <c r="BN14"/>
  <c r="BL14"/>
  <c r="BJ14"/>
  <c r="BH14"/>
  <c r="BF14"/>
  <c r="BD14"/>
  <c r="BB14"/>
  <c r="AZ14"/>
  <c r="AX14"/>
  <c r="AV14"/>
  <c r="AT14"/>
  <c r="AR14"/>
  <c r="AP14"/>
  <c r="AN14"/>
  <c r="AL14"/>
  <c r="AI14"/>
  <c r="AJ14" s="1"/>
  <c r="AH14"/>
  <c r="AG14"/>
  <c r="AE14"/>
  <c r="AC14"/>
  <c r="AB14"/>
  <c r="Z14"/>
  <c r="W14"/>
  <c r="X14" s="1"/>
  <c r="V14"/>
  <c r="T14"/>
  <c r="R14"/>
  <c r="P14"/>
  <c r="M14"/>
  <c r="N14" s="1"/>
  <c r="L14"/>
  <c r="G14"/>
  <c r="H14" s="1"/>
  <c r="E14"/>
  <c r="CU13"/>
  <c r="CQ13"/>
  <c r="CM13"/>
  <c r="CJ13"/>
  <c r="CH13"/>
  <c r="CE13"/>
  <c r="CC13"/>
  <c r="CA13"/>
  <c r="BX13"/>
  <c r="BW13"/>
  <c r="BU13"/>
  <c r="BS13"/>
  <c r="BR13"/>
  <c r="BP13"/>
  <c r="BN13"/>
  <c r="BL13"/>
  <c r="BJ13"/>
  <c r="BH13"/>
  <c r="BF13"/>
  <c r="BD13"/>
  <c r="BB13"/>
  <c r="AZ13"/>
  <c r="AX13"/>
  <c r="AV13"/>
  <c r="AT13"/>
  <c r="AR13"/>
  <c r="AP13"/>
  <c r="AN13"/>
  <c r="AL13"/>
  <c r="AI13"/>
  <c r="AJ13" s="1"/>
  <c r="AH13"/>
  <c r="AG13"/>
  <c r="AE13"/>
  <c r="AC13"/>
  <c r="AB13"/>
  <c r="Z13"/>
  <c r="W13"/>
  <c r="X13" s="1"/>
  <c r="V13"/>
  <c r="T13"/>
  <c r="R13"/>
  <c r="P13"/>
  <c r="M13"/>
  <c r="N13" s="1"/>
  <c r="L13"/>
  <c r="G13"/>
  <c r="J13" s="1"/>
  <c r="E13"/>
  <c r="CU12"/>
  <c r="CQ12"/>
  <c r="CM12"/>
  <c r="CJ12"/>
  <c r="CH12"/>
  <c r="CE12"/>
  <c r="CC12"/>
  <c r="CA12"/>
  <c r="BX12"/>
  <c r="BW12"/>
  <c r="BU12"/>
  <c r="BS12"/>
  <c r="BR12"/>
  <c r="BP12"/>
  <c r="BN12"/>
  <c r="BJ12"/>
  <c r="BH12"/>
  <c r="BF12"/>
  <c r="BD12"/>
  <c r="BB12"/>
  <c r="AZ12"/>
  <c r="AX12"/>
  <c r="AV12"/>
  <c r="AT12"/>
  <c r="AR12"/>
  <c r="AP12"/>
  <c r="AN12"/>
  <c r="AL12"/>
  <c r="AI12"/>
  <c r="AJ12" s="1"/>
  <c r="AH12"/>
  <c r="AG12"/>
  <c r="AE12"/>
  <c r="AC12"/>
  <c r="AB12"/>
  <c r="Z12"/>
  <c r="W12"/>
  <c r="X12" s="1"/>
  <c r="V12"/>
  <c r="T12"/>
  <c r="R12"/>
  <c r="P12"/>
  <c r="M12"/>
  <c r="N12" s="1"/>
  <c r="L12"/>
  <c r="G12"/>
  <c r="J12" s="1"/>
  <c r="E12"/>
  <c r="CU11"/>
  <c r="CQ11"/>
  <c r="CM11"/>
  <c r="CJ11"/>
  <c r="CH11"/>
  <c r="CE11"/>
  <c r="CC11"/>
  <c r="CA11"/>
  <c r="BX11"/>
  <c r="BW11"/>
  <c r="BU11"/>
  <c r="BS11"/>
  <c r="BR11"/>
  <c r="BP11"/>
  <c r="BN11"/>
  <c r="BL11"/>
  <c r="BJ11"/>
  <c r="BH11"/>
  <c r="BF11"/>
  <c r="BD11"/>
  <c r="BB11"/>
  <c r="AZ11"/>
  <c r="AX11"/>
  <c r="AV11"/>
  <c r="AT11"/>
  <c r="AR11"/>
  <c r="AP11"/>
  <c r="AN11"/>
  <c r="AL11"/>
  <c r="AI11"/>
  <c r="AJ11" s="1"/>
  <c r="AH11"/>
  <c r="AG11"/>
  <c r="AE11"/>
  <c r="AC11"/>
  <c r="AB11"/>
  <c r="Z11"/>
  <c r="W11"/>
  <c r="X11" s="1"/>
  <c r="V11"/>
  <c r="T11"/>
  <c r="R11"/>
  <c r="P11"/>
  <c r="M11"/>
  <c r="N11" s="1"/>
  <c r="L11"/>
  <c r="G11"/>
  <c r="H11" s="1"/>
  <c r="E11"/>
  <c r="CU10"/>
  <c r="CQ10"/>
  <c r="CM10"/>
  <c r="CJ10"/>
  <c r="CH10"/>
  <c r="CE10"/>
  <c r="CC10"/>
  <c r="CA10"/>
  <c r="BX10"/>
  <c r="BW10"/>
  <c r="BU10"/>
  <c r="BS10"/>
  <c r="BR10"/>
  <c r="BP10"/>
  <c r="BN10"/>
  <c r="BL10"/>
  <c r="BJ10"/>
  <c r="BH10"/>
  <c r="BF10"/>
  <c r="BD10"/>
  <c r="BB10"/>
  <c r="AZ10"/>
  <c r="AX10"/>
  <c r="AV10"/>
  <c r="AT10"/>
  <c r="AR10"/>
  <c r="AP10"/>
  <c r="AN10"/>
  <c r="AL10"/>
  <c r="AI10"/>
  <c r="AJ10" s="1"/>
  <c r="AH10"/>
  <c r="AG10"/>
  <c r="AE10"/>
  <c r="AC10"/>
  <c r="AB10"/>
  <c r="Z10"/>
  <c r="W10"/>
  <c r="X10" s="1"/>
  <c r="V10"/>
  <c r="T10"/>
  <c r="R10"/>
  <c r="P10"/>
  <c r="M10"/>
  <c r="N10" s="1"/>
  <c r="L10"/>
  <c r="G10"/>
  <c r="H10" s="1"/>
  <c r="E10"/>
  <c r="CU9"/>
  <c r="CQ9"/>
  <c r="CM9"/>
  <c r="CJ9"/>
  <c r="CH9"/>
  <c r="CE9"/>
  <c r="CC9"/>
  <c r="CA9"/>
  <c r="BX9"/>
  <c r="BW9"/>
  <c r="BU9"/>
  <c r="BS9"/>
  <c r="BR9"/>
  <c r="BP9"/>
  <c r="BN9"/>
  <c r="BL9"/>
  <c r="BJ9"/>
  <c r="BH9"/>
  <c r="BF9"/>
  <c r="BD9"/>
  <c r="BB9"/>
  <c r="AZ9"/>
  <c r="AX9"/>
  <c r="AV9"/>
  <c r="AT9"/>
  <c r="AR9"/>
  <c r="AP9"/>
  <c r="AN9"/>
  <c r="AL9"/>
  <c r="AI9"/>
  <c r="AJ9" s="1"/>
  <c r="AH9"/>
  <c r="AG9"/>
  <c r="AE9"/>
  <c r="AC9"/>
  <c r="AB9"/>
  <c r="Z9"/>
  <c r="W9"/>
  <c r="X9" s="1"/>
  <c r="V9"/>
  <c r="T9"/>
  <c r="R9"/>
  <c r="P9"/>
  <c r="M9"/>
  <c r="N9" s="1"/>
  <c r="L9"/>
  <c r="G9"/>
  <c r="H9" s="1"/>
  <c r="E9"/>
  <c r="CU8"/>
  <c r="CQ8"/>
  <c r="CM8"/>
  <c r="CJ8"/>
  <c r="CH8"/>
  <c r="CE8"/>
  <c r="CC8"/>
  <c r="CA8"/>
  <c r="BX8"/>
  <c r="BW8"/>
  <c r="BU8"/>
  <c r="BS8"/>
  <c r="BR8"/>
  <c r="BP8"/>
  <c r="BN8"/>
  <c r="BL8"/>
  <c r="BJ8"/>
  <c r="BH8"/>
  <c r="BF8"/>
  <c r="BD8"/>
  <c r="BB8"/>
  <c r="AZ8"/>
  <c r="AX8"/>
  <c r="AV8"/>
  <c r="AT8"/>
  <c r="AR8"/>
  <c r="AP8"/>
  <c r="AN8"/>
  <c r="AL8"/>
  <c r="AI8"/>
  <c r="AJ8" s="1"/>
  <c r="AH8"/>
  <c r="AG8"/>
  <c r="AE8"/>
  <c r="AC8"/>
  <c r="AB8"/>
  <c r="Z8"/>
  <c r="W8"/>
  <c r="X8" s="1"/>
  <c r="V8"/>
  <c r="T8"/>
  <c r="R8"/>
  <c r="P8"/>
  <c r="M8"/>
  <c r="N8" s="1"/>
  <c r="L8"/>
  <c r="G8"/>
  <c r="J8" s="1"/>
  <c r="E8"/>
  <c r="CU7"/>
  <c r="CQ7"/>
  <c r="CM7"/>
  <c r="CJ7"/>
  <c r="CH7"/>
  <c r="CE7"/>
  <c r="CC7"/>
  <c r="CA7"/>
  <c r="BX7"/>
  <c r="BW7"/>
  <c r="BU7"/>
  <c r="BS7"/>
  <c r="BR7"/>
  <c r="BP7"/>
  <c r="BN7"/>
  <c r="BL7"/>
  <c r="BJ7"/>
  <c r="BH7"/>
  <c r="BF7"/>
  <c r="BD7"/>
  <c r="BB7"/>
  <c r="AZ7"/>
  <c r="AX7"/>
  <c r="AV7"/>
  <c r="AT7"/>
  <c r="AR7"/>
  <c r="AP7"/>
  <c r="AN7"/>
  <c r="AL7"/>
  <c r="AI7"/>
  <c r="AJ7" s="1"/>
  <c r="AH7"/>
  <c r="AG7"/>
  <c r="AE7"/>
  <c r="AC7"/>
  <c r="AB7"/>
  <c r="Z7"/>
  <c r="W7"/>
  <c r="X7" s="1"/>
  <c r="V7"/>
  <c r="T7"/>
  <c r="R7"/>
  <c r="P7"/>
  <c r="M7"/>
  <c r="N7" s="1"/>
  <c r="L7"/>
  <c r="G7"/>
  <c r="H7" s="1"/>
  <c r="E7"/>
  <c r="CU6"/>
  <c r="CQ6"/>
  <c r="CM6"/>
  <c r="CJ6"/>
  <c r="CH6"/>
  <c r="CE6"/>
  <c r="CC6"/>
  <c r="CA6"/>
  <c r="BX6"/>
  <c r="BW6"/>
  <c r="BU6"/>
  <c r="BS6"/>
  <c r="BR6"/>
  <c r="BP6"/>
  <c r="BN6"/>
  <c r="BL6"/>
  <c r="BJ6"/>
  <c r="BH6"/>
  <c r="BF6"/>
  <c r="BD6"/>
  <c r="BB6"/>
  <c r="AZ6"/>
  <c r="AX6"/>
  <c r="AV6"/>
  <c r="AT6"/>
  <c r="AR6"/>
  <c r="AP6"/>
  <c r="AN6"/>
  <c r="AL6"/>
  <c r="AI6"/>
  <c r="AJ6" s="1"/>
  <c r="AH6"/>
  <c r="AG6"/>
  <c r="AE6"/>
  <c r="AC6"/>
  <c r="AB6"/>
  <c r="Z6"/>
  <c r="W6"/>
  <c r="X6" s="1"/>
  <c r="V6"/>
  <c r="T6"/>
  <c r="R6"/>
  <c r="P6"/>
  <c r="M6"/>
  <c r="L6"/>
  <c r="G6"/>
  <c r="J6" s="1"/>
  <c r="E6"/>
  <c r="AA24" i="6"/>
  <c r="D24"/>
  <c r="CO21"/>
  <c r="CN21"/>
  <c r="CS20"/>
  <c r="AD20"/>
  <c r="Z20"/>
  <c r="CU19"/>
  <c r="CQ19"/>
  <c r="CM19"/>
  <c r="CJ19"/>
  <c r="CH19"/>
  <c r="CE19"/>
  <c r="CC19"/>
  <c r="CA19"/>
  <c r="BX19"/>
  <c r="BW19"/>
  <c r="BU19"/>
  <c r="BS19"/>
  <c r="BR19"/>
  <c r="BP19"/>
  <c r="BN19"/>
  <c r="BL19"/>
  <c r="BJ19"/>
  <c r="BH19"/>
  <c r="BF19"/>
  <c r="BD19"/>
  <c r="BB19"/>
  <c r="AZ19"/>
  <c r="AX19"/>
  <c r="AV19"/>
  <c r="AT19"/>
  <c r="AR19"/>
  <c r="AP19"/>
  <c r="AN19"/>
  <c r="AL19"/>
  <c r="AH19"/>
  <c r="AG19"/>
  <c r="AE19"/>
  <c r="AC19"/>
  <c r="AB19"/>
  <c r="Z19"/>
  <c r="W19"/>
  <c r="X19" s="1"/>
  <c r="V19"/>
  <c r="T19"/>
  <c r="R19"/>
  <c r="P19"/>
  <c r="G19"/>
  <c r="H19" s="1"/>
  <c r="E19"/>
  <c r="CT18"/>
  <c r="CS18"/>
  <c r="CR18"/>
  <c r="CP18"/>
  <c r="CO18"/>
  <c r="CN18"/>
  <c r="CL18"/>
  <c r="CK18"/>
  <c r="CI18"/>
  <c r="CG18"/>
  <c r="CF18"/>
  <c r="CD18"/>
  <c r="CB18"/>
  <c r="BZ18"/>
  <c r="BY18"/>
  <c r="BV18"/>
  <c r="BT18"/>
  <c r="BQ18"/>
  <c r="BO18"/>
  <c r="BM18"/>
  <c r="BK18"/>
  <c r="BI18"/>
  <c r="BG18"/>
  <c r="BE18"/>
  <c r="BC18"/>
  <c r="BA18"/>
  <c r="AY18"/>
  <c r="AW18"/>
  <c r="AU18"/>
  <c r="AS18"/>
  <c r="AQ18"/>
  <c r="AO18"/>
  <c r="AM18"/>
  <c r="AK18"/>
  <c r="AF18"/>
  <c r="AD18"/>
  <c r="AA18"/>
  <c r="Y18"/>
  <c r="U18"/>
  <c r="S18"/>
  <c r="Q18"/>
  <c r="O18"/>
  <c r="K18"/>
  <c r="I18"/>
  <c r="F18"/>
  <c r="D18"/>
  <c r="C18"/>
  <c r="CU17"/>
  <c r="CQ17"/>
  <c r="CM17"/>
  <c r="CJ17"/>
  <c r="CH17"/>
  <c r="CE17"/>
  <c r="CC17"/>
  <c r="CA17"/>
  <c r="BX17"/>
  <c r="BW17"/>
  <c r="BU17"/>
  <c r="BS17"/>
  <c r="BR17"/>
  <c r="BP17"/>
  <c r="BN17"/>
  <c r="BL17"/>
  <c r="BJ17"/>
  <c r="BH17"/>
  <c r="BF17"/>
  <c r="BD17"/>
  <c r="BB17"/>
  <c r="AZ17"/>
  <c r="AX17"/>
  <c r="AV17"/>
  <c r="AT17"/>
  <c r="AR17"/>
  <c r="AP17"/>
  <c r="AN17"/>
  <c r="AL17"/>
  <c r="AI17"/>
  <c r="AJ17" s="1"/>
  <c r="AH17"/>
  <c r="AG17"/>
  <c r="AE17"/>
  <c r="AC17"/>
  <c r="AB17"/>
  <c r="Z17"/>
  <c r="W17"/>
  <c r="X17" s="1"/>
  <c r="V17"/>
  <c r="T17"/>
  <c r="R17"/>
  <c r="P17"/>
  <c r="M17"/>
  <c r="N17" s="1"/>
  <c r="L17"/>
  <c r="G17"/>
  <c r="J17" s="1"/>
  <c r="E17"/>
  <c r="CU16"/>
  <c r="CQ16"/>
  <c r="CM16"/>
  <c r="CJ16"/>
  <c r="CH16"/>
  <c r="CE16"/>
  <c r="CC16"/>
  <c r="CA16"/>
  <c r="BX16"/>
  <c r="BW16"/>
  <c r="BU16"/>
  <c r="BS16"/>
  <c r="BR16"/>
  <c r="BP16"/>
  <c r="BN16"/>
  <c r="BL16"/>
  <c r="BJ16"/>
  <c r="BH16"/>
  <c r="BF16"/>
  <c r="BD16"/>
  <c r="BB16"/>
  <c r="AZ16"/>
  <c r="AX16"/>
  <c r="AV16"/>
  <c r="AT16"/>
  <c r="AR16"/>
  <c r="AP16"/>
  <c r="AN16"/>
  <c r="AL16"/>
  <c r="AI16"/>
  <c r="AJ16" s="1"/>
  <c r="AH16"/>
  <c r="AG16"/>
  <c r="AE16"/>
  <c r="AC16"/>
  <c r="AB16"/>
  <c r="Z16"/>
  <c r="W16"/>
  <c r="X16" s="1"/>
  <c r="V16"/>
  <c r="T16"/>
  <c r="R16"/>
  <c r="P16"/>
  <c r="M16"/>
  <c r="N16" s="1"/>
  <c r="L16"/>
  <c r="G16"/>
  <c r="J16" s="1"/>
  <c r="E16"/>
  <c r="CU15"/>
  <c r="CQ15"/>
  <c r="CM15"/>
  <c r="CJ15"/>
  <c r="CH15"/>
  <c r="CE15"/>
  <c r="CC15"/>
  <c r="CA15"/>
  <c r="BX15"/>
  <c r="BW15"/>
  <c r="BU15"/>
  <c r="BS15"/>
  <c r="BR15"/>
  <c r="BP15"/>
  <c r="BN15"/>
  <c r="BL15"/>
  <c r="BJ15"/>
  <c r="BH15"/>
  <c r="BF15"/>
  <c r="BD15"/>
  <c r="BB15"/>
  <c r="AZ15"/>
  <c r="AX15"/>
  <c r="AV15"/>
  <c r="AT15"/>
  <c r="AR15"/>
  <c r="AP15"/>
  <c r="AN15"/>
  <c r="AL15"/>
  <c r="AI15"/>
  <c r="AJ15" s="1"/>
  <c r="AH15"/>
  <c r="AG15"/>
  <c r="AE15"/>
  <c r="AC15"/>
  <c r="AB15"/>
  <c r="Z15"/>
  <c r="W15"/>
  <c r="X15" s="1"/>
  <c r="V15"/>
  <c r="T15"/>
  <c r="R15"/>
  <c r="P15"/>
  <c r="M15"/>
  <c r="N15" s="1"/>
  <c r="L15"/>
  <c r="G15"/>
  <c r="J15" s="1"/>
  <c r="E15"/>
  <c r="CU14"/>
  <c r="CQ14"/>
  <c r="CM14"/>
  <c r="CJ14"/>
  <c r="CH14"/>
  <c r="CE14"/>
  <c r="CC14"/>
  <c r="CA14"/>
  <c r="BX14"/>
  <c r="BW14"/>
  <c r="BU14"/>
  <c r="BS14"/>
  <c r="BR14"/>
  <c r="BP14"/>
  <c r="BN14"/>
  <c r="BL14"/>
  <c r="BJ14"/>
  <c r="BH14"/>
  <c r="BF14"/>
  <c r="BD14"/>
  <c r="BB14"/>
  <c r="AZ14"/>
  <c r="AX14"/>
  <c r="AV14"/>
  <c r="AT14"/>
  <c r="AR14"/>
  <c r="AP14"/>
  <c r="AN14"/>
  <c r="AL14"/>
  <c r="AI14"/>
  <c r="AJ14" s="1"/>
  <c r="AH14"/>
  <c r="AG14"/>
  <c r="AE14"/>
  <c r="AC14"/>
  <c r="AB14"/>
  <c r="Z14"/>
  <c r="W14"/>
  <c r="X14" s="1"/>
  <c r="V14"/>
  <c r="T14"/>
  <c r="R14"/>
  <c r="P14"/>
  <c r="M14"/>
  <c r="N14" s="1"/>
  <c r="L14"/>
  <c r="G14"/>
  <c r="J14" s="1"/>
  <c r="E14"/>
  <c r="CU13"/>
  <c r="CQ13"/>
  <c r="CM13"/>
  <c r="CJ13"/>
  <c r="CH13"/>
  <c r="CE13"/>
  <c r="CC13"/>
  <c r="CA13"/>
  <c r="BX13"/>
  <c r="BW13"/>
  <c r="BU13"/>
  <c r="BS13"/>
  <c r="BR13"/>
  <c r="BP13"/>
  <c r="BN13"/>
  <c r="BL13"/>
  <c r="BJ13"/>
  <c r="BH13"/>
  <c r="BF13"/>
  <c r="BD13"/>
  <c r="BB13"/>
  <c r="AZ13"/>
  <c r="AX13"/>
  <c r="AV13"/>
  <c r="AT13"/>
  <c r="AR13"/>
  <c r="AP13"/>
  <c r="AN13"/>
  <c r="AL13"/>
  <c r="AI13"/>
  <c r="AJ13" s="1"/>
  <c r="AH13"/>
  <c r="AG13"/>
  <c r="AE13"/>
  <c r="AC13"/>
  <c r="AB13"/>
  <c r="Z13"/>
  <c r="W13"/>
  <c r="X13" s="1"/>
  <c r="V13"/>
  <c r="T13"/>
  <c r="R13"/>
  <c r="P13"/>
  <c r="M13"/>
  <c r="N13" s="1"/>
  <c r="L13"/>
  <c r="G13"/>
  <c r="J13" s="1"/>
  <c r="E13"/>
  <c r="CU12"/>
  <c r="CQ12"/>
  <c r="CM12"/>
  <c r="CJ12"/>
  <c r="CH12"/>
  <c r="CE12"/>
  <c r="CC12"/>
  <c r="CA12"/>
  <c r="BX12"/>
  <c r="BW12"/>
  <c r="BU12"/>
  <c r="BS12"/>
  <c r="BR12"/>
  <c r="BP12"/>
  <c r="BN12"/>
  <c r="BL12"/>
  <c r="BJ12"/>
  <c r="BH12"/>
  <c r="BF12"/>
  <c r="BD12"/>
  <c r="BB12"/>
  <c r="AZ12"/>
  <c r="AX12"/>
  <c r="AV12"/>
  <c r="AT12"/>
  <c r="AR12"/>
  <c r="AP12"/>
  <c r="AN12"/>
  <c r="AL12"/>
  <c r="AI12"/>
  <c r="AJ12" s="1"/>
  <c r="AH12"/>
  <c r="AG12"/>
  <c r="AE12"/>
  <c r="AC12"/>
  <c r="AB12"/>
  <c r="Z12"/>
  <c r="W12"/>
  <c r="X12" s="1"/>
  <c r="V12"/>
  <c r="T12"/>
  <c r="R12"/>
  <c r="P12"/>
  <c r="M12"/>
  <c r="N12" s="1"/>
  <c r="L12"/>
  <c r="G12"/>
  <c r="H12" s="1"/>
  <c r="E12"/>
  <c r="CU11"/>
  <c r="CQ11"/>
  <c r="CM11"/>
  <c r="CJ11"/>
  <c r="CH11"/>
  <c r="CE11"/>
  <c r="CC11"/>
  <c r="CA11"/>
  <c r="BX11"/>
  <c r="BW11"/>
  <c r="BU11"/>
  <c r="BS11"/>
  <c r="BR11"/>
  <c r="BP11"/>
  <c r="BN11"/>
  <c r="BL11"/>
  <c r="BJ11"/>
  <c r="BH11"/>
  <c r="BF11"/>
  <c r="BD11"/>
  <c r="BB11"/>
  <c r="AZ11"/>
  <c r="AX11"/>
  <c r="AV11"/>
  <c r="AT11"/>
  <c r="AR11"/>
  <c r="AP11"/>
  <c r="AN11"/>
  <c r="AL11"/>
  <c r="AI11"/>
  <c r="AJ11" s="1"/>
  <c r="AH11"/>
  <c r="AG11"/>
  <c r="AE11"/>
  <c r="AC11"/>
  <c r="AB11"/>
  <c r="Z11"/>
  <c r="W11"/>
  <c r="X11" s="1"/>
  <c r="V11"/>
  <c r="T11"/>
  <c r="R11"/>
  <c r="P11"/>
  <c r="M11"/>
  <c r="N11" s="1"/>
  <c r="L11"/>
  <c r="G11"/>
  <c r="J11" s="1"/>
  <c r="E11"/>
  <c r="CU10"/>
  <c r="CQ10"/>
  <c r="CM10"/>
  <c r="CJ10"/>
  <c r="CH10"/>
  <c r="CE10"/>
  <c r="CC10"/>
  <c r="CA10"/>
  <c r="BX10"/>
  <c r="BW10"/>
  <c r="BR10"/>
  <c r="BP10"/>
  <c r="BN10"/>
  <c r="BL10"/>
  <c r="BJ10"/>
  <c r="BH10"/>
  <c r="BF10"/>
  <c r="BD10"/>
  <c r="BB10"/>
  <c r="AZ10"/>
  <c r="AX10"/>
  <c r="AV10"/>
  <c r="AT10"/>
  <c r="AR10"/>
  <c r="AP10"/>
  <c r="AN10"/>
  <c r="AL10"/>
  <c r="AI10"/>
  <c r="AJ10" s="1"/>
  <c r="AH10"/>
  <c r="AG10"/>
  <c r="AE10"/>
  <c r="AC10"/>
  <c r="AB10"/>
  <c r="Z10"/>
  <c r="W10"/>
  <c r="X10" s="1"/>
  <c r="V10"/>
  <c r="T10"/>
  <c r="R10"/>
  <c r="P10"/>
  <c r="M10"/>
  <c r="N10" s="1"/>
  <c r="L10"/>
  <c r="G10"/>
  <c r="J10" s="1"/>
  <c r="E10"/>
  <c r="CU9"/>
  <c r="CQ9"/>
  <c r="CM9"/>
  <c r="CJ9"/>
  <c r="CH9"/>
  <c r="CE9"/>
  <c r="CC9"/>
  <c r="CA9"/>
  <c r="BX9"/>
  <c r="BW9"/>
  <c r="BU9"/>
  <c r="BS9"/>
  <c r="BR9"/>
  <c r="BP9"/>
  <c r="BN9"/>
  <c r="BL9"/>
  <c r="BJ9"/>
  <c r="BH9"/>
  <c r="BF9"/>
  <c r="BD9"/>
  <c r="BB9"/>
  <c r="AZ9"/>
  <c r="AX9"/>
  <c r="AV9"/>
  <c r="AT9"/>
  <c r="AR9"/>
  <c r="AP9"/>
  <c r="AN9"/>
  <c r="AL9"/>
  <c r="AI9"/>
  <c r="AJ9" s="1"/>
  <c r="AH9"/>
  <c r="AG9"/>
  <c r="AE9"/>
  <c r="AC9"/>
  <c r="AB9"/>
  <c r="Z9"/>
  <c r="W9"/>
  <c r="X9" s="1"/>
  <c r="V9"/>
  <c r="T9"/>
  <c r="R9"/>
  <c r="P9"/>
  <c r="M9"/>
  <c r="N9" s="1"/>
  <c r="L9"/>
  <c r="G9"/>
  <c r="H9" s="1"/>
  <c r="E9"/>
  <c r="CU8"/>
  <c r="CQ8"/>
  <c r="CM8"/>
  <c r="CJ8"/>
  <c r="CH8"/>
  <c r="CE8"/>
  <c r="CC8"/>
  <c r="CA8"/>
  <c r="BX8"/>
  <c r="BW8"/>
  <c r="BU8"/>
  <c r="BS8"/>
  <c r="BR8"/>
  <c r="BP8"/>
  <c r="BN8"/>
  <c r="BL8"/>
  <c r="BJ8"/>
  <c r="BH8"/>
  <c r="BF8"/>
  <c r="BD8"/>
  <c r="BB8"/>
  <c r="AZ8"/>
  <c r="AX8"/>
  <c r="AV8"/>
  <c r="AT8"/>
  <c r="AR8"/>
  <c r="AP8"/>
  <c r="AN8"/>
  <c r="AL8"/>
  <c r="AI8"/>
  <c r="AJ8" s="1"/>
  <c r="AH8"/>
  <c r="AG8"/>
  <c r="AE8"/>
  <c r="AC8"/>
  <c r="AB8"/>
  <c r="Z8"/>
  <c r="W8"/>
  <c r="X8" s="1"/>
  <c r="V8"/>
  <c r="T8"/>
  <c r="R8"/>
  <c r="P8"/>
  <c r="M8"/>
  <c r="N8" s="1"/>
  <c r="L8"/>
  <c r="G8"/>
  <c r="H8" s="1"/>
  <c r="E8"/>
  <c r="CU7"/>
  <c r="CQ7"/>
  <c r="CM7"/>
  <c r="CJ7"/>
  <c r="CH7"/>
  <c r="CE7"/>
  <c r="CC7"/>
  <c r="CA7"/>
  <c r="BX7"/>
  <c r="BW7"/>
  <c r="BU7"/>
  <c r="BS7"/>
  <c r="BR7"/>
  <c r="BP7"/>
  <c r="BN7"/>
  <c r="BL7"/>
  <c r="BJ7"/>
  <c r="BH7"/>
  <c r="BF7"/>
  <c r="BD7"/>
  <c r="BB7"/>
  <c r="AZ7"/>
  <c r="AX7"/>
  <c r="AV7"/>
  <c r="AT7"/>
  <c r="AR7"/>
  <c r="AP7"/>
  <c r="AN7"/>
  <c r="AL7"/>
  <c r="AI7"/>
  <c r="AJ7" s="1"/>
  <c r="AH7"/>
  <c r="AG7"/>
  <c r="AE7"/>
  <c r="AC7"/>
  <c r="AB7"/>
  <c r="Z7"/>
  <c r="W7"/>
  <c r="X7" s="1"/>
  <c r="V7"/>
  <c r="T7"/>
  <c r="R7"/>
  <c r="P7"/>
  <c r="M7"/>
  <c r="N7" s="1"/>
  <c r="L7"/>
  <c r="G7"/>
  <c r="J7" s="1"/>
  <c r="E7"/>
  <c r="CU6"/>
  <c r="CQ6"/>
  <c r="CM6"/>
  <c r="CJ6"/>
  <c r="CH6"/>
  <c r="CE6"/>
  <c r="CC6"/>
  <c r="CA6"/>
  <c r="BX6"/>
  <c r="BW6"/>
  <c r="BS6"/>
  <c r="BR6"/>
  <c r="BP6"/>
  <c r="BN6"/>
  <c r="BL6"/>
  <c r="BJ6"/>
  <c r="BH6"/>
  <c r="BF6"/>
  <c r="BD6"/>
  <c r="BB6"/>
  <c r="AZ6"/>
  <c r="AX6"/>
  <c r="AV6"/>
  <c r="AT6"/>
  <c r="AR6"/>
  <c r="AP6"/>
  <c r="AN6"/>
  <c r="AL6"/>
  <c r="AI6"/>
  <c r="AJ6" s="1"/>
  <c r="AH6"/>
  <c r="AG6"/>
  <c r="AE6"/>
  <c r="AC6"/>
  <c r="AB6"/>
  <c r="Z6"/>
  <c r="W6"/>
  <c r="X6" s="1"/>
  <c r="V6"/>
  <c r="T6"/>
  <c r="R6"/>
  <c r="P6"/>
  <c r="M6"/>
  <c r="N6" s="1"/>
  <c r="L6"/>
  <c r="G6"/>
  <c r="H6" s="1"/>
  <c r="E6"/>
  <c r="E6" i="5"/>
  <c r="G6"/>
  <c r="I6"/>
  <c r="K6"/>
  <c r="M6"/>
  <c r="O6"/>
  <c r="Q6"/>
  <c r="S6"/>
  <c r="U6"/>
  <c r="W6"/>
  <c r="Y6"/>
  <c r="AA6"/>
  <c r="E7"/>
  <c r="G7"/>
  <c r="I7"/>
  <c r="K7"/>
  <c r="M7"/>
  <c r="O7"/>
  <c r="Q7"/>
  <c r="S7"/>
  <c r="U7"/>
  <c r="W7"/>
  <c r="Y7"/>
  <c r="AA7"/>
  <c r="E8"/>
  <c r="G8"/>
  <c r="I8"/>
  <c r="K8"/>
  <c r="M8"/>
  <c r="O8"/>
  <c r="Q8"/>
  <c r="S8"/>
  <c r="U8"/>
  <c r="W8"/>
  <c r="Y8"/>
  <c r="AA8"/>
  <c r="E9"/>
  <c r="G9"/>
  <c r="I9"/>
  <c r="K9"/>
  <c r="M9"/>
  <c r="O9"/>
  <c r="Q9"/>
  <c r="S9"/>
  <c r="U9"/>
  <c r="W9"/>
  <c r="Y9"/>
  <c r="AA9"/>
  <c r="E10"/>
  <c r="G10"/>
  <c r="I10"/>
  <c r="K10"/>
  <c r="M10"/>
  <c r="O10"/>
  <c r="Q10"/>
  <c r="S10"/>
  <c r="U10"/>
  <c r="W10"/>
  <c r="Y10"/>
  <c r="AA10"/>
  <c r="E11"/>
  <c r="G11"/>
  <c r="I11"/>
  <c r="K11"/>
  <c r="M11"/>
  <c r="O11"/>
  <c r="Q11"/>
  <c r="S11"/>
  <c r="U11"/>
  <c r="W11"/>
  <c r="Y11"/>
  <c r="AA11"/>
  <c r="E12"/>
  <c r="G12"/>
  <c r="I12"/>
  <c r="K12"/>
  <c r="M12"/>
  <c r="O12"/>
  <c r="Q12"/>
  <c r="S12"/>
  <c r="U12"/>
  <c r="W12"/>
  <c r="Y12"/>
  <c r="AA12"/>
  <c r="E13"/>
  <c r="G13"/>
  <c r="I13"/>
  <c r="K13"/>
  <c r="M13"/>
  <c r="O13"/>
  <c r="Q13"/>
  <c r="S13"/>
  <c r="U13"/>
  <c r="W13"/>
  <c r="Y13"/>
  <c r="AA13"/>
  <c r="E14"/>
  <c r="G14"/>
  <c r="I14"/>
  <c r="K14"/>
  <c r="M14"/>
  <c r="O14"/>
  <c r="Q14"/>
  <c r="S14"/>
  <c r="U14"/>
  <c r="W14"/>
  <c r="Y14"/>
  <c r="AA14"/>
  <c r="E15"/>
  <c r="G15"/>
  <c r="I15"/>
  <c r="K15"/>
  <c r="M15"/>
  <c r="O15"/>
  <c r="Q15"/>
  <c r="S15"/>
  <c r="U15"/>
  <c r="W15"/>
  <c r="Y15"/>
  <c r="AA15"/>
  <c r="E16"/>
  <c r="G16"/>
  <c r="I16"/>
  <c r="K16"/>
  <c r="M16"/>
  <c r="O16"/>
  <c r="Q16"/>
  <c r="S16"/>
  <c r="U16"/>
  <c r="W16"/>
  <c r="Y16"/>
  <c r="AA16"/>
  <c r="E17"/>
  <c r="G17"/>
  <c r="I17"/>
  <c r="K17"/>
  <c r="M17"/>
  <c r="O17"/>
  <c r="Q17"/>
  <c r="S17"/>
  <c r="U17"/>
  <c r="W17"/>
  <c r="Y17"/>
  <c r="AA17"/>
  <c r="E18"/>
  <c r="G18"/>
  <c r="I18"/>
  <c r="K18"/>
  <c r="M18"/>
  <c r="O18"/>
  <c r="Q18"/>
  <c r="S18"/>
  <c r="U18"/>
  <c r="W18"/>
  <c r="Y18"/>
  <c r="AA18"/>
  <c r="E19"/>
  <c r="G19"/>
  <c r="I19"/>
  <c r="K19"/>
  <c r="M19"/>
  <c r="O19"/>
  <c r="Q19"/>
  <c r="S19"/>
  <c r="U19"/>
  <c r="W19"/>
  <c r="Y19"/>
  <c r="AA19"/>
  <c r="E20"/>
  <c r="G20"/>
  <c r="I20"/>
  <c r="K20"/>
  <c r="M20"/>
  <c r="O20"/>
  <c r="Q20"/>
  <c r="S20"/>
  <c r="U20"/>
  <c r="W20"/>
  <c r="Y20"/>
  <c r="AA20"/>
  <c r="E21"/>
  <c r="G21"/>
  <c r="I21"/>
  <c r="K21"/>
  <c r="M21"/>
  <c r="O21"/>
  <c r="Q21"/>
  <c r="S21"/>
  <c r="U21"/>
  <c r="W21"/>
  <c r="Y21"/>
  <c r="AA21"/>
  <c r="E22"/>
  <c r="G22"/>
  <c r="I22"/>
  <c r="K22"/>
  <c r="M22"/>
  <c r="O22"/>
  <c r="Q22"/>
  <c r="S22"/>
  <c r="U22"/>
  <c r="W22"/>
  <c r="Y22"/>
  <c r="AA22"/>
  <c r="E23"/>
  <c r="G23"/>
  <c r="I23"/>
  <c r="K23"/>
  <c r="M23"/>
  <c r="O23"/>
  <c r="Q23"/>
  <c r="S23"/>
  <c r="U23"/>
  <c r="W23"/>
  <c r="Y23"/>
  <c r="AA23"/>
  <c r="E24"/>
  <c r="G24"/>
  <c r="I24"/>
  <c r="K24"/>
  <c r="M24"/>
  <c r="O24"/>
  <c r="Q24"/>
  <c r="S24"/>
  <c r="U24"/>
  <c r="W24"/>
  <c r="Y24"/>
  <c r="AA24"/>
  <c r="E25"/>
  <c r="G25"/>
  <c r="I25"/>
  <c r="K25"/>
  <c r="M25"/>
  <c r="O25"/>
  <c r="Q25"/>
  <c r="S25"/>
  <c r="U25"/>
  <c r="W25"/>
  <c r="Y25"/>
  <c r="AA25"/>
  <c r="E26"/>
  <c r="G26"/>
  <c r="I26"/>
  <c r="K26"/>
  <c r="M26"/>
  <c r="O26"/>
  <c r="Q26"/>
  <c r="S26"/>
  <c r="U26"/>
  <c r="W26"/>
  <c r="Y26"/>
  <c r="AA26"/>
  <c r="E27"/>
  <c r="G27"/>
  <c r="I27"/>
  <c r="K27"/>
  <c r="M27"/>
  <c r="O27"/>
  <c r="Q27"/>
  <c r="S27"/>
  <c r="U27"/>
  <c r="W27"/>
  <c r="Y27"/>
  <c r="AA27"/>
  <c r="E28"/>
  <c r="G28"/>
  <c r="I28"/>
  <c r="K28"/>
  <c r="M28"/>
  <c r="O28"/>
  <c r="Q28"/>
  <c r="S28"/>
  <c r="U28"/>
  <c r="W28"/>
  <c r="Y28"/>
  <c r="AA28"/>
  <c r="E29"/>
  <c r="G29"/>
  <c r="I29"/>
  <c r="K29"/>
  <c r="M29"/>
  <c r="O29"/>
  <c r="Q29"/>
  <c r="S29"/>
  <c r="U29"/>
  <c r="W29"/>
  <c r="Y29"/>
  <c r="AA29"/>
  <c r="E30"/>
  <c r="G30"/>
  <c r="I30"/>
  <c r="K30"/>
  <c r="M30"/>
  <c r="O30"/>
  <c r="Q30"/>
  <c r="S30"/>
  <c r="U30"/>
  <c r="W30"/>
  <c r="Y30"/>
  <c r="AA30"/>
  <c r="E31"/>
  <c r="G31"/>
  <c r="I31"/>
  <c r="K31"/>
  <c r="M31"/>
  <c r="O31"/>
  <c r="Q31"/>
  <c r="S31"/>
  <c r="U31"/>
  <c r="W31"/>
  <c r="Y31"/>
  <c r="AA31"/>
  <c r="E32"/>
  <c r="G32"/>
  <c r="I32"/>
  <c r="K32"/>
  <c r="M32"/>
  <c r="O32"/>
  <c r="Q32"/>
  <c r="S32"/>
  <c r="U32"/>
  <c r="W32"/>
  <c r="Y32"/>
  <c r="AA32"/>
  <c r="E33"/>
  <c r="G33"/>
  <c r="I33"/>
  <c r="K33"/>
  <c r="M33"/>
  <c r="O33"/>
  <c r="Q33"/>
  <c r="S33"/>
  <c r="U33"/>
  <c r="W33"/>
  <c r="Y33"/>
  <c r="AA33"/>
  <c r="E34"/>
  <c r="G34"/>
  <c r="I34"/>
  <c r="K34"/>
  <c r="M34"/>
  <c r="O34"/>
  <c r="Q34"/>
  <c r="S34"/>
  <c r="U34"/>
  <c r="W34"/>
  <c r="Y34"/>
  <c r="AA34"/>
  <c r="E35"/>
  <c r="G35"/>
  <c r="I35"/>
  <c r="K35"/>
  <c r="M35"/>
  <c r="O35"/>
  <c r="Q35"/>
  <c r="S35"/>
  <c r="U35"/>
  <c r="W35"/>
  <c r="Y35"/>
  <c r="AA35"/>
  <c r="E36"/>
  <c r="G36"/>
  <c r="I36"/>
  <c r="K36"/>
  <c r="M36"/>
  <c r="O36"/>
  <c r="Q36"/>
  <c r="S36"/>
  <c r="U36"/>
  <c r="W36"/>
  <c r="Y36"/>
  <c r="AA36"/>
  <c r="E37"/>
  <c r="G37"/>
  <c r="I37"/>
  <c r="K37"/>
  <c r="M37"/>
  <c r="O37"/>
  <c r="Q37"/>
  <c r="S37"/>
  <c r="U37"/>
  <c r="W37"/>
  <c r="Y37"/>
  <c r="AA37"/>
  <c r="E38"/>
  <c r="G38"/>
  <c r="I38"/>
  <c r="K38"/>
  <c r="M38"/>
  <c r="O38"/>
  <c r="Q38"/>
  <c r="S38"/>
  <c r="U38"/>
  <c r="W38"/>
  <c r="Y38"/>
  <c r="AA38"/>
  <c r="E39"/>
  <c r="G39"/>
  <c r="I39"/>
  <c r="K39"/>
  <c r="M39"/>
  <c r="O39"/>
  <c r="Q39"/>
  <c r="S39"/>
  <c r="U39"/>
  <c r="W39"/>
  <c r="Y39"/>
  <c r="AA39"/>
  <c r="E40"/>
  <c r="G40"/>
  <c r="I40"/>
  <c r="K40"/>
  <c r="M40"/>
  <c r="O40"/>
  <c r="Q40"/>
  <c r="S40"/>
  <c r="U40"/>
  <c r="W40"/>
  <c r="Y40"/>
  <c r="AA40"/>
  <c r="E41"/>
  <c r="G41"/>
  <c r="I41"/>
  <c r="K41"/>
  <c r="M41"/>
  <c r="O41"/>
  <c r="Q41"/>
  <c r="S41"/>
  <c r="U41"/>
  <c r="W41"/>
  <c r="Y41"/>
  <c r="AA41"/>
  <c r="E42"/>
  <c r="G42"/>
  <c r="I42"/>
  <c r="K42"/>
  <c r="M42"/>
  <c r="O42"/>
  <c r="Q42"/>
  <c r="S42"/>
  <c r="U42"/>
  <c r="W42"/>
  <c r="Y42"/>
  <c r="AA42"/>
  <c r="E43"/>
  <c r="G43"/>
  <c r="I43"/>
  <c r="K43"/>
  <c r="M43"/>
  <c r="O43"/>
  <c r="Q43"/>
  <c r="S43"/>
  <c r="U43"/>
  <c r="W43"/>
  <c r="Y43"/>
  <c r="AA43"/>
  <c r="E44"/>
  <c r="G44"/>
  <c r="I44"/>
  <c r="K44"/>
  <c r="M44"/>
  <c r="O44"/>
  <c r="Q44"/>
  <c r="S44"/>
  <c r="U44"/>
  <c r="W44"/>
  <c r="Y44"/>
  <c r="AA44"/>
  <c r="E45"/>
  <c r="G45"/>
  <c r="I45"/>
  <c r="K45"/>
  <c r="M45"/>
  <c r="O45"/>
  <c r="Q45"/>
  <c r="S45"/>
  <c r="U45"/>
  <c r="W45"/>
  <c r="Y45"/>
  <c r="AA45"/>
  <c r="E46"/>
  <c r="G46"/>
  <c r="I46"/>
  <c r="K46"/>
  <c r="M46"/>
  <c r="O46"/>
  <c r="Q46"/>
  <c r="S46"/>
  <c r="U46"/>
  <c r="W46"/>
  <c r="Y46"/>
  <c r="AA46"/>
  <c r="E47"/>
  <c r="G47"/>
  <c r="I47"/>
  <c r="K47"/>
  <c r="M47"/>
  <c r="O47"/>
  <c r="Q47"/>
  <c r="S47"/>
  <c r="U47"/>
  <c r="W47"/>
  <c r="Y47"/>
  <c r="AA47"/>
  <c r="E48"/>
  <c r="G48"/>
  <c r="I48"/>
  <c r="K48"/>
  <c r="M48"/>
  <c r="O48"/>
  <c r="Q48"/>
  <c r="S48"/>
  <c r="U48"/>
  <c r="W48"/>
  <c r="Y48"/>
  <c r="AA48"/>
  <c r="E49"/>
  <c r="G49"/>
  <c r="I49"/>
  <c r="K49"/>
  <c r="M49"/>
  <c r="O49"/>
  <c r="Q49"/>
  <c r="S49"/>
  <c r="U49"/>
  <c r="W49"/>
  <c r="Y49"/>
  <c r="AA49"/>
  <c r="E50"/>
  <c r="G50"/>
  <c r="I50"/>
  <c r="K50"/>
  <c r="M50"/>
  <c r="O50"/>
  <c r="Q50"/>
  <c r="S50"/>
  <c r="U50"/>
  <c r="W50"/>
  <c r="Y50"/>
  <c r="AA50"/>
  <c r="E51"/>
  <c r="G51"/>
  <c r="I51"/>
  <c r="K51"/>
  <c r="M51"/>
  <c r="O51"/>
  <c r="Q51"/>
  <c r="S51"/>
  <c r="U51"/>
  <c r="W51"/>
  <c r="Y51"/>
  <c r="AA51"/>
  <c r="E52"/>
  <c r="G52"/>
  <c r="I52"/>
  <c r="K52"/>
  <c r="M52"/>
  <c r="O52"/>
  <c r="Q52"/>
  <c r="S52"/>
  <c r="U52"/>
  <c r="W52"/>
  <c r="Y52"/>
  <c r="AA52"/>
  <c r="E53"/>
  <c r="G53"/>
  <c r="I53"/>
  <c r="K53"/>
  <c r="M53"/>
  <c r="O53"/>
  <c r="Q53"/>
  <c r="S53"/>
  <c r="U53"/>
  <c r="W53"/>
  <c r="Y53"/>
  <c r="AA53"/>
  <c r="E54"/>
  <c r="G54"/>
  <c r="I54"/>
  <c r="K54"/>
  <c r="M54"/>
  <c r="O54"/>
  <c r="Q54"/>
  <c r="S54"/>
  <c r="U54"/>
  <c r="W54"/>
  <c r="Y54"/>
  <c r="AA54"/>
  <c r="C55"/>
  <c r="C67" s="1"/>
  <c r="D55"/>
  <c r="F55"/>
  <c r="H55"/>
  <c r="I55" s="1"/>
  <c r="J55"/>
  <c r="J67" s="1"/>
  <c r="K67" s="1"/>
  <c r="L55"/>
  <c r="N55"/>
  <c r="P55"/>
  <c r="Q55" s="1"/>
  <c r="R55"/>
  <c r="T55"/>
  <c r="V55"/>
  <c r="X55"/>
  <c r="Y55" s="1"/>
  <c r="Z55"/>
  <c r="Z67" s="1"/>
  <c r="AA67" s="1"/>
  <c r="E56"/>
  <c r="G56"/>
  <c r="I56"/>
  <c r="K56"/>
  <c r="M56"/>
  <c r="O56"/>
  <c r="Q56"/>
  <c r="S56"/>
  <c r="U56"/>
  <c r="W56"/>
  <c r="Y56"/>
  <c r="AA56"/>
  <c r="E57"/>
  <c r="G57"/>
  <c r="I57"/>
  <c r="K57"/>
  <c r="M57"/>
  <c r="O57"/>
  <c r="Q57"/>
  <c r="S57"/>
  <c r="U57"/>
  <c r="W57"/>
  <c r="Y57"/>
  <c r="AA57"/>
  <c r="E58"/>
  <c r="G58"/>
  <c r="I58"/>
  <c r="K58"/>
  <c r="M58"/>
  <c r="O58"/>
  <c r="Q58"/>
  <c r="S58"/>
  <c r="U58"/>
  <c r="W58"/>
  <c r="Y58"/>
  <c r="AA58"/>
  <c r="E59"/>
  <c r="G59"/>
  <c r="I59"/>
  <c r="K59"/>
  <c r="M59"/>
  <c r="O59"/>
  <c r="Q59"/>
  <c r="S59"/>
  <c r="U59"/>
  <c r="W59"/>
  <c r="Y59"/>
  <c r="AA59"/>
  <c r="E60"/>
  <c r="G60"/>
  <c r="I60"/>
  <c r="K60"/>
  <c r="M60"/>
  <c r="O60"/>
  <c r="Q60"/>
  <c r="S60"/>
  <c r="U60"/>
  <c r="W60"/>
  <c r="Y60"/>
  <c r="AA60"/>
  <c r="E61"/>
  <c r="G61"/>
  <c r="I61"/>
  <c r="K61"/>
  <c r="M61"/>
  <c r="O61"/>
  <c r="Q61"/>
  <c r="S61"/>
  <c r="U61"/>
  <c r="W61"/>
  <c r="Y61"/>
  <c r="AA61"/>
  <c r="E62"/>
  <c r="G62"/>
  <c r="I62"/>
  <c r="K62"/>
  <c r="M62"/>
  <c r="O62"/>
  <c r="Q62"/>
  <c r="S62"/>
  <c r="U62"/>
  <c r="W62"/>
  <c r="Y62"/>
  <c r="AA62"/>
  <c r="E63"/>
  <c r="U63"/>
  <c r="E64"/>
  <c r="G64"/>
  <c r="I64"/>
  <c r="K64"/>
  <c r="M64"/>
  <c r="O64"/>
  <c r="Q64"/>
  <c r="S64"/>
  <c r="U64"/>
  <c r="W64"/>
  <c r="Y64"/>
  <c r="AA64"/>
  <c r="E65"/>
  <c r="C66"/>
  <c r="E66" s="1"/>
  <c r="D66"/>
  <c r="F66"/>
  <c r="G66" s="1"/>
  <c r="I66"/>
  <c r="J66"/>
  <c r="K66"/>
  <c r="L66"/>
  <c r="M66" s="1"/>
  <c r="N66"/>
  <c r="O66" s="1"/>
  <c r="P66"/>
  <c r="Q66" s="1"/>
  <c r="R66"/>
  <c r="T66"/>
  <c r="V66"/>
  <c r="W66" s="1"/>
  <c r="X66"/>
  <c r="Y66" s="1"/>
  <c r="Z66"/>
  <c r="AA66"/>
  <c r="D67"/>
  <c r="N67"/>
  <c r="E68"/>
  <c r="G68"/>
  <c r="I68"/>
  <c r="K68"/>
  <c r="M68"/>
  <c r="O68"/>
  <c r="Q68"/>
  <c r="S68"/>
  <c r="U68"/>
  <c r="W68"/>
  <c r="Y68"/>
  <c r="AA68"/>
  <c r="BA66" i="2"/>
  <c r="AT66"/>
  <c r="AT55"/>
  <c r="BA55"/>
  <c r="BA67" s="1"/>
  <c r="AT67" l="1"/>
  <c r="CR22" i="7"/>
  <c r="H18"/>
  <c r="J10"/>
  <c r="J11"/>
  <c r="H12"/>
  <c r="H13"/>
  <c r="H16"/>
  <c r="AC19"/>
  <c r="H8"/>
  <c r="AB19"/>
  <c r="M19"/>
  <c r="K24"/>
  <c r="CC19"/>
  <c r="AZ19"/>
  <c r="H6"/>
  <c r="N6"/>
  <c r="J9"/>
  <c r="H15"/>
  <c r="H17"/>
  <c r="E19"/>
  <c r="L19"/>
  <c r="BU19"/>
  <c r="CH19"/>
  <c r="CQ19"/>
  <c r="CA19"/>
  <c r="P19"/>
  <c r="T19"/>
  <c r="AN19"/>
  <c r="AR19"/>
  <c r="AV19"/>
  <c r="BD19"/>
  <c r="BH19"/>
  <c r="BL19"/>
  <c r="BP19"/>
  <c r="CJ19"/>
  <c r="G19"/>
  <c r="H19" s="1"/>
  <c r="AI19"/>
  <c r="AJ19" s="1"/>
  <c r="BS19"/>
  <c r="BW19"/>
  <c r="CE19"/>
  <c r="CM19"/>
  <c r="CU19"/>
  <c r="J7"/>
  <c r="J14"/>
  <c r="R19"/>
  <c r="V19"/>
  <c r="Z19"/>
  <c r="AH19"/>
  <c r="AL19"/>
  <c r="AP19"/>
  <c r="AT19"/>
  <c r="AX19"/>
  <c r="BB19"/>
  <c r="BF19"/>
  <c r="BJ19"/>
  <c r="BN19"/>
  <c r="BR19"/>
  <c r="W19"/>
  <c r="X19" s="1"/>
  <c r="AE19"/>
  <c r="AG18" i="6"/>
  <c r="AZ18"/>
  <c r="H13"/>
  <c r="AI18"/>
  <c r="AJ18" s="1"/>
  <c r="BX18"/>
  <c r="H16"/>
  <c r="H7"/>
  <c r="H10"/>
  <c r="CA18"/>
  <c r="G18"/>
  <c r="H18" s="1"/>
  <c r="CE18"/>
  <c r="H11"/>
  <c r="H15"/>
  <c r="H17"/>
  <c r="AC18"/>
  <c r="AT18"/>
  <c r="CU18"/>
  <c r="K23"/>
  <c r="BW18"/>
  <c r="J6"/>
  <c r="J8"/>
  <c r="J9"/>
  <c r="J12"/>
  <c r="CJ18"/>
  <c r="CM18"/>
  <c r="CR21"/>
  <c r="AL18"/>
  <c r="CC18"/>
  <c r="E18"/>
  <c r="L18"/>
  <c r="V18"/>
  <c r="BB18"/>
  <c r="BJ18"/>
  <c r="BS18"/>
  <c r="CQ18"/>
  <c r="M18"/>
  <c r="P18"/>
  <c r="T18"/>
  <c r="AB18"/>
  <c r="AR18"/>
  <c r="AV18"/>
  <c r="BD18"/>
  <c r="BH18"/>
  <c r="BL18"/>
  <c r="BP18"/>
  <c r="H14"/>
  <c r="R18"/>
  <c r="Z18"/>
  <c r="AH18"/>
  <c r="AP18"/>
  <c r="AX18"/>
  <c r="BF18"/>
  <c r="BN18"/>
  <c r="BR18"/>
  <c r="CH18"/>
  <c r="BU18"/>
  <c r="AN18"/>
  <c r="W18"/>
  <c r="X18" s="1"/>
  <c r="AE18"/>
  <c r="V67" i="5"/>
  <c r="W67" s="1"/>
  <c r="E55"/>
  <c r="E67"/>
  <c r="R67"/>
  <c r="S67" s="1"/>
  <c r="AA55"/>
  <c r="S55"/>
  <c r="K55"/>
  <c r="O67"/>
  <c r="S66"/>
  <c r="F67"/>
  <c r="G67" s="1"/>
  <c r="U66"/>
  <c r="U55"/>
  <c r="M55"/>
  <c r="H67"/>
  <c r="I67" s="1"/>
  <c r="W55"/>
  <c r="O55"/>
  <c r="G55"/>
  <c r="X67"/>
  <c r="Y67" s="1"/>
  <c r="T67"/>
  <c r="U67" s="1"/>
  <c r="P67"/>
  <c r="Q67" s="1"/>
  <c r="L67"/>
  <c r="M67" s="1"/>
  <c r="BB7" i="2"/>
  <c r="BB8"/>
  <c r="BB9"/>
  <c r="BB10"/>
  <c r="BB11"/>
  <c r="BB12"/>
  <c r="BB13"/>
  <c r="BB14"/>
  <c r="BB15"/>
  <c r="BB16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8"/>
  <c r="BB39"/>
  <c r="BB40"/>
  <c r="BB41"/>
  <c r="BB42"/>
  <c r="BB43"/>
  <c r="BB44"/>
  <c r="BB45"/>
  <c r="BB46"/>
  <c r="BB47"/>
  <c r="BB48"/>
  <c r="BB49"/>
  <c r="BB50"/>
  <c r="BB52"/>
  <c r="BB53"/>
  <c r="BB56"/>
  <c r="BB58"/>
  <c r="BB68"/>
  <c r="BB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6"/>
  <c r="AU57"/>
  <c r="AU58"/>
  <c r="AU59"/>
  <c r="AU60"/>
  <c r="AU61"/>
  <c r="AU64"/>
  <c r="AU68"/>
  <c r="AU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6"/>
  <c r="Z57"/>
  <c r="Z58"/>
  <c r="Z59"/>
  <c r="Z60"/>
  <c r="Z61"/>
  <c r="Z62"/>
  <c r="Z64"/>
  <c r="Z68"/>
  <c r="AD6" i="4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4"/>
  <c r="AD65"/>
  <c r="AD66"/>
  <c r="AD67"/>
  <c r="AO66" i="2"/>
  <c r="AP62"/>
  <c r="AD22" i="7" l="1"/>
  <c r="J21"/>
  <c r="AF21"/>
  <c r="N19"/>
  <c r="S22"/>
  <c r="J19"/>
  <c r="J18" i="6"/>
  <c r="AD21"/>
  <c r="S21"/>
  <c r="J20"/>
  <c r="N18"/>
  <c r="AF20"/>
  <c r="AO55" i="2"/>
  <c r="AO67" s="1"/>
  <c r="AG49"/>
  <c r="AG48"/>
  <c r="AG38"/>
  <c r="AE38"/>
  <c r="AG30"/>
  <c r="G22" i="7" l="1"/>
  <c r="H22" s="1"/>
  <c r="G21" i="6"/>
  <c r="H21" s="1"/>
  <c r="X73" i="4"/>
  <c r="D73"/>
  <c r="H72"/>
  <c r="Y68"/>
  <c r="W68"/>
  <c r="U68"/>
  <c r="T68"/>
  <c r="S68"/>
  <c r="Q68"/>
  <c r="O68"/>
  <c r="M68"/>
  <c r="E68"/>
  <c r="AB67"/>
  <c r="X67"/>
  <c r="P67"/>
  <c r="Q67" s="1"/>
  <c r="L67"/>
  <c r="M67" s="1"/>
  <c r="H67"/>
  <c r="I67" s="1"/>
  <c r="D67"/>
  <c r="E67" s="1"/>
  <c r="C67"/>
  <c r="AB66"/>
  <c r="Z66"/>
  <c r="AE66" s="1"/>
  <c r="AF66" s="1"/>
  <c r="X66"/>
  <c r="V66"/>
  <c r="W66" s="1"/>
  <c r="R66"/>
  <c r="S66" s="1"/>
  <c r="Q66"/>
  <c r="P66"/>
  <c r="N66"/>
  <c r="O66" s="1"/>
  <c r="M66"/>
  <c r="L66"/>
  <c r="T66" s="1"/>
  <c r="U66" s="1"/>
  <c r="I66"/>
  <c r="H66"/>
  <c r="F66"/>
  <c r="G66" s="1"/>
  <c r="E66"/>
  <c r="D66"/>
  <c r="C66"/>
  <c r="AF65"/>
  <c r="AE65"/>
  <c r="AC65"/>
  <c r="AA65"/>
  <c r="Y65"/>
  <c r="W65"/>
  <c r="T65"/>
  <c r="U65" s="1"/>
  <c r="K65"/>
  <c r="J65"/>
  <c r="I65"/>
  <c r="G65"/>
  <c r="E65"/>
  <c r="AE64"/>
  <c r="Y64"/>
  <c r="W64"/>
  <c r="U64"/>
  <c r="T64"/>
  <c r="J64"/>
  <c r="I64"/>
  <c r="G64"/>
  <c r="E64"/>
  <c r="AE63"/>
  <c r="U63"/>
  <c r="T63"/>
  <c r="J63"/>
  <c r="I63"/>
  <c r="G63"/>
  <c r="E63"/>
  <c r="AE62"/>
  <c r="AF62" s="1"/>
  <c r="AC62"/>
  <c r="AA62"/>
  <c r="Y62"/>
  <c r="W62"/>
  <c r="U62"/>
  <c r="T62"/>
  <c r="S62"/>
  <c r="Q62"/>
  <c r="O62"/>
  <c r="M62"/>
  <c r="K62"/>
  <c r="J62"/>
  <c r="I62"/>
  <c r="G62"/>
  <c r="E62"/>
  <c r="AE61"/>
  <c r="Y61"/>
  <c r="W61"/>
  <c r="U61"/>
  <c r="T61"/>
  <c r="S61"/>
  <c r="Q61"/>
  <c r="O61"/>
  <c r="M61"/>
  <c r="J61"/>
  <c r="K61" s="1"/>
  <c r="I61"/>
  <c r="G61"/>
  <c r="E61"/>
  <c r="AF60"/>
  <c r="AE60"/>
  <c r="AC60"/>
  <c r="AA60"/>
  <c r="Y60"/>
  <c r="W60"/>
  <c r="T60"/>
  <c r="U60" s="1"/>
  <c r="S60"/>
  <c r="Q60"/>
  <c r="O60"/>
  <c r="M60"/>
  <c r="K60"/>
  <c r="J60"/>
  <c r="I60"/>
  <c r="G60"/>
  <c r="E60"/>
  <c r="AF59"/>
  <c r="AE59"/>
  <c r="AC59"/>
  <c r="AA59"/>
  <c r="Y59"/>
  <c r="W59"/>
  <c r="U59"/>
  <c r="T59"/>
  <c r="S59"/>
  <c r="Q59"/>
  <c r="O59"/>
  <c r="M59"/>
  <c r="J59"/>
  <c r="K59" s="1"/>
  <c r="I59"/>
  <c r="G59"/>
  <c r="E59"/>
  <c r="AF58"/>
  <c r="AE58"/>
  <c r="AC58"/>
  <c r="AA58"/>
  <c r="Y58"/>
  <c r="W58"/>
  <c r="T58"/>
  <c r="U58" s="1"/>
  <c r="S58"/>
  <c r="Q58"/>
  <c r="O58"/>
  <c r="M58"/>
  <c r="K58"/>
  <c r="J58"/>
  <c r="I58"/>
  <c r="G58"/>
  <c r="E58"/>
  <c r="AF57"/>
  <c r="AE57"/>
  <c r="AC57"/>
  <c r="AA57"/>
  <c r="Y57"/>
  <c r="W57"/>
  <c r="U57"/>
  <c r="T57"/>
  <c r="S57"/>
  <c r="Q57"/>
  <c r="O57"/>
  <c r="M57"/>
  <c r="J57"/>
  <c r="K57" s="1"/>
  <c r="I57"/>
  <c r="G57"/>
  <c r="E57"/>
  <c r="AF56"/>
  <c r="AE56"/>
  <c r="AC56"/>
  <c r="AA56"/>
  <c r="Y56"/>
  <c r="W56"/>
  <c r="T56"/>
  <c r="U56" s="1"/>
  <c r="S56"/>
  <c r="Q56"/>
  <c r="O56"/>
  <c r="M56"/>
  <c r="K56"/>
  <c r="J56"/>
  <c r="I56"/>
  <c r="G56"/>
  <c r="E56"/>
  <c r="AB55"/>
  <c r="Z55"/>
  <c r="AE55" s="1"/>
  <c r="AF55" s="1"/>
  <c r="X55"/>
  <c r="V55"/>
  <c r="W55" s="1"/>
  <c r="R55"/>
  <c r="S55" s="1"/>
  <c r="Q55"/>
  <c r="P55"/>
  <c r="N55"/>
  <c r="O55" s="1"/>
  <c r="M55"/>
  <c r="L55"/>
  <c r="T55" s="1"/>
  <c r="U55" s="1"/>
  <c r="I55"/>
  <c r="H55"/>
  <c r="F55"/>
  <c r="G55" s="1"/>
  <c r="E55"/>
  <c r="D55"/>
  <c r="C55"/>
  <c r="AF54"/>
  <c r="AE54"/>
  <c r="AC54"/>
  <c r="AA54"/>
  <c r="Y54"/>
  <c r="W54"/>
  <c r="T54"/>
  <c r="U54" s="1"/>
  <c r="S54"/>
  <c r="Q54"/>
  <c r="O54"/>
  <c r="M54"/>
  <c r="K54"/>
  <c r="J54"/>
  <c r="I54"/>
  <c r="G54"/>
  <c r="E54"/>
  <c r="AF53"/>
  <c r="AE53"/>
  <c r="AC53"/>
  <c r="AA53"/>
  <c r="Y53"/>
  <c r="W53"/>
  <c r="U53"/>
  <c r="T53"/>
  <c r="S53"/>
  <c r="Q53"/>
  <c r="O53"/>
  <c r="M53"/>
  <c r="J53"/>
  <c r="K53" s="1"/>
  <c r="I53"/>
  <c r="G53"/>
  <c r="E53"/>
  <c r="AF52"/>
  <c r="AE52"/>
  <c r="AC52"/>
  <c r="AA52"/>
  <c r="Y52"/>
  <c r="W52"/>
  <c r="T52"/>
  <c r="U52" s="1"/>
  <c r="S52"/>
  <c r="Q52"/>
  <c r="O52"/>
  <c r="M52"/>
  <c r="K52"/>
  <c r="J52"/>
  <c r="I52"/>
  <c r="G52"/>
  <c r="E52"/>
  <c r="AF51"/>
  <c r="AE51"/>
  <c r="AC51"/>
  <c r="AA51"/>
  <c r="Y51"/>
  <c r="W51"/>
  <c r="U51"/>
  <c r="T51"/>
  <c r="S51"/>
  <c r="Q51"/>
  <c r="O51"/>
  <c r="M51"/>
  <c r="J51"/>
  <c r="K51" s="1"/>
  <c r="I51"/>
  <c r="G51"/>
  <c r="E51"/>
  <c r="AF50"/>
  <c r="AE50"/>
  <c r="AC50"/>
  <c r="AA50"/>
  <c r="Y50"/>
  <c r="W50"/>
  <c r="T50"/>
  <c r="U50" s="1"/>
  <c r="S50"/>
  <c r="Q50"/>
  <c r="O50"/>
  <c r="M50"/>
  <c r="K50"/>
  <c r="J50"/>
  <c r="I50"/>
  <c r="G50"/>
  <c r="E50"/>
  <c r="AF49"/>
  <c r="AE49"/>
  <c r="AC49"/>
  <c r="AA49"/>
  <c r="Y49"/>
  <c r="W49"/>
  <c r="U49"/>
  <c r="T49"/>
  <c r="S49"/>
  <c r="Q49"/>
  <c r="O49"/>
  <c r="M49"/>
  <c r="J49"/>
  <c r="K49" s="1"/>
  <c r="I49"/>
  <c r="G49"/>
  <c r="E49"/>
  <c r="AF48"/>
  <c r="AE48"/>
  <c r="AC48"/>
  <c r="AA48"/>
  <c r="Y48"/>
  <c r="W48"/>
  <c r="T48"/>
  <c r="U48" s="1"/>
  <c r="S48"/>
  <c r="Q48"/>
  <c r="O48"/>
  <c r="M48"/>
  <c r="K48"/>
  <c r="J48"/>
  <c r="I48"/>
  <c r="G48"/>
  <c r="E48"/>
  <c r="AF47"/>
  <c r="AE47"/>
  <c r="AC47"/>
  <c r="AA47"/>
  <c r="Y47"/>
  <c r="W47"/>
  <c r="U47"/>
  <c r="T47"/>
  <c r="S47"/>
  <c r="Q47"/>
  <c r="O47"/>
  <c r="M47"/>
  <c r="J47"/>
  <c r="K47" s="1"/>
  <c r="I47"/>
  <c r="G47"/>
  <c r="E47"/>
  <c r="AF46"/>
  <c r="AE46"/>
  <c r="AC46"/>
  <c r="AA46"/>
  <c r="Y46"/>
  <c r="W46"/>
  <c r="T46"/>
  <c r="U46" s="1"/>
  <c r="S46"/>
  <c r="Q46"/>
  <c r="O46"/>
  <c r="M46"/>
  <c r="K46"/>
  <c r="J46"/>
  <c r="I46"/>
  <c r="G46"/>
  <c r="E46"/>
  <c r="AF45"/>
  <c r="AE45"/>
  <c r="AC45"/>
  <c r="AA45"/>
  <c r="Y45"/>
  <c r="W45"/>
  <c r="U45"/>
  <c r="T45"/>
  <c r="S45"/>
  <c r="Q45"/>
  <c r="O45"/>
  <c r="M45"/>
  <c r="J45"/>
  <c r="K45" s="1"/>
  <c r="I45"/>
  <c r="G45"/>
  <c r="E45"/>
  <c r="AF44"/>
  <c r="AE44"/>
  <c r="AC44"/>
  <c r="AA44"/>
  <c r="Y44"/>
  <c r="W44"/>
  <c r="T44"/>
  <c r="U44" s="1"/>
  <c r="S44"/>
  <c r="Q44"/>
  <c r="O44"/>
  <c r="M44"/>
  <c r="K44"/>
  <c r="J44"/>
  <c r="I44"/>
  <c r="G44"/>
  <c r="E44"/>
  <c r="AF43"/>
  <c r="AE43"/>
  <c r="AC43"/>
  <c r="AA43"/>
  <c r="Y43"/>
  <c r="W43"/>
  <c r="U43"/>
  <c r="T43"/>
  <c r="S43"/>
  <c r="Q43"/>
  <c r="O43"/>
  <c r="M43"/>
  <c r="J43"/>
  <c r="K43" s="1"/>
  <c r="I43"/>
  <c r="G43"/>
  <c r="E43"/>
  <c r="AF42"/>
  <c r="AE42"/>
  <c r="AC42"/>
  <c r="AA42"/>
  <c r="Y42"/>
  <c r="W42"/>
  <c r="T42"/>
  <c r="U42" s="1"/>
  <c r="S42"/>
  <c r="Q42"/>
  <c r="O42"/>
  <c r="M42"/>
  <c r="K42"/>
  <c r="J42"/>
  <c r="I42"/>
  <c r="G42"/>
  <c r="E42"/>
  <c r="AF41"/>
  <c r="AE41"/>
  <c r="AC41"/>
  <c r="AA41"/>
  <c r="Y41"/>
  <c r="W41"/>
  <c r="U41"/>
  <c r="T41"/>
  <c r="S41"/>
  <c r="Q41"/>
  <c r="O41"/>
  <c r="M41"/>
  <c r="J41"/>
  <c r="K41" s="1"/>
  <c r="I41"/>
  <c r="G41"/>
  <c r="E41"/>
  <c r="AF40"/>
  <c r="AE40"/>
  <c r="AC40"/>
  <c r="AA40"/>
  <c r="Y40"/>
  <c r="W40"/>
  <c r="T40"/>
  <c r="U40" s="1"/>
  <c r="S40"/>
  <c r="Q40"/>
  <c r="O40"/>
  <c r="M40"/>
  <c r="K40"/>
  <c r="J40"/>
  <c r="I40"/>
  <c r="G40"/>
  <c r="E40"/>
  <c r="AF39"/>
  <c r="AE39"/>
  <c r="AC39"/>
  <c r="AA39"/>
  <c r="Y39"/>
  <c r="W39"/>
  <c r="U39"/>
  <c r="T39"/>
  <c r="S39"/>
  <c r="Q39"/>
  <c r="O39"/>
  <c r="M39"/>
  <c r="J39"/>
  <c r="K39" s="1"/>
  <c r="I39"/>
  <c r="G39"/>
  <c r="E39"/>
  <c r="AF38"/>
  <c r="AE38"/>
  <c r="AC38"/>
  <c r="AA38"/>
  <c r="Y38"/>
  <c r="W38"/>
  <c r="T38"/>
  <c r="U38" s="1"/>
  <c r="S38"/>
  <c r="Q38"/>
  <c r="O38"/>
  <c r="M38"/>
  <c r="K38"/>
  <c r="J38"/>
  <c r="I38"/>
  <c r="G38"/>
  <c r="E38"/>
  <c r="AF37"/>
  <c r="AE37"/>
  <c r="AC37"/>
  <c r="AA37"/>
  <c r="Y37"/>
  <c r="W37"/>
  <c r="U37"/>
  <c r="T37"/>
  <c r="S37"/>
  <c r="Q37"/>
  <c r="O37"/>
  <c r="M37"/>
  <c r="J37"/>
  <c r="K37" s="1"/>
  <c r="I37"/>
  <c r="G37"/>
  <c r="E37"/>
  <c r="AF36"/>
  <c r="AE36"/>
  <c r="AC36"/>
  <c r="AA36"/>
  <c r="Y36"/>
  <c r="W36"/>
  <c r="T36"/>
  <c r="U36" s="1"/>
  <c r="S36"/>
  <c r="Q36"/>
  <c r="O36"/>
  <c r="M36"/>
  <c r="K36"/>
  <c r="J36"/>
  <c r="I36"/>
  <c r="G36"/>
  <c r="E36"/>
  <c r="AF35"/>
  <c r="AE35"/>
  <c r="AC35"/>
  <c r="AA35"/>
  <c r="Y35"/>
  <c r="W35"/>
  <c r="U35"/>
  <c r="T35"/>
  <c r="S35"/>
  <c r="Q35"/>
  <c r="O35"/>
  <c r="M35"/>
  <c r="J35"/>
  <c r="K35" s="1"/>
  <c r="I35"/>
  <c r="G35"/>
  <c r="E35"/>
  <c r="AF34"/>
  <c r="AE34"/>
  <c r="AC34"/>
  <c r="AA34"/>
  <c r="Y34"/>
  <c r="W34"/>
  <c r="T34"/>
  <c r="U34" s="1"/>
  <c r="S34"/>
  <c r="Q34"/>
  <c r="O34"/>
  <c r="M34"/>
  <c r="K34"/>
  <c r="J34"/>
  <c r="I34"/>
  <c r="G34"/>
  <c r="E34"/>
  <c r="AF33"/>
  <c r="AE33"/>
  <c r="AC33"/>
  <c r="AA33"/>
  <c r="Y33"/>
  <c r="W33"/>
  <c r="U33"/>
  <c r="T33"/>
  <c r="S33"/>
  <c r="Q33"/>
  <c r="O33"/>
  <c r="M33"/>
  <c r="J33"/>
  <c r="K33" s="1"/>
  <c r="I33"/>
  <c r="G33"/>
  <c r="E33"/>
  <c r="AF32"/>
  <c r="AE32"/>
  <c r="AC32"/>
  <c r="AA32"/>
  <c r="Y32"/>
  <c r="W32"/>
  <c r="T32"/>
  <c r="U32" s="1"/>
  <c r="S32"/>
  <c r="Q32"/>
  <c r="O32"/>
  <c r="M32"/>
  <c r="K32"/>
  <c r="J32"/>
  <c r="I32"/>
  <c r="G32"/>
  <c r="E32"/>
  <c r="AF31"/>
  <c r="AE31"/>
  <c r="AC31"/>
  <c r="AA31"/>
  <c r="Y31"/>
  <c r="W31"/>
  <c r="U31"/>
  <c r="T31"/>
  <c r="S31"/>
  <c r="Q31"/>
  <c r="O31"/>
  <c r="M31"/>
  <c r="J31"/>
  <c r="K31" s="1"/>
  <c r="I31"/>
  <c r="G31"/>
  <c r="E31"/>
  <c r="AF30"/>
  <c r="AE30"/>
  <c r="AC30"/>
  <c r="AA30"/>
  <c r="Y30"/>
  <c r="W30"/>
  <c r="T30"/>
  <c r="U30" s="1"/>
  <c r="S30"/>
  <c r="Q30"/>
  <c r="O30"/>
  <c r="M30"/>
  <c r="K30"/>
  <c r="J30"/>
  <c r="I30"/>
  <c r="G30"/>
  <c r="E30"/>
  <c r="AF29"/>
  <c r="AE29"/>
  <c r="AC29"/>
  <c r="AA29"/>
  <c r="Y29"/>
  <c r="W29"/>
  <c r="U29"/>
  <c r="T29"/>
  <c r="S29"/>
  <c r="Q29"/>
  <c r="O29"/>
  <c r="M29"/>
  <c r="J29"/>
  <c r="K29" s="1"/>
  <c r="I29"/>
  <c r="G29"/>
  <c r="E29"/>
  <c r="AF28"/>
  <c r="AE28"/>
  <c r="AC28"/>
  <c r="AA28"/>
  <c r="Y28"/>
  <c r="W28"/>
  <c r="T28"/>
  <c r="U28" s="1"/>
  <c r="S28"/>
  <c r="Q28"/>
  <c r="O28"/>
  <c r="M28"/>
  <c r="K28"/>
  <c r="J28"/>
  <c r="I28"/>
  <c r="G28"/>
  <c r="E28"/>
  <c r="AF27"/>
  <c r="AE27"/>
  <c r="AC27"/>
  <c r="AA27"/>
  <c r="Y27"/>
  <c r="W27"/>
  <c r="U27"/>
  <c r="T27"/>
  <c r="S27"/>
  <c r="Q27"/>
  <c r="O27"/>
  <c r="M27"/>
  <c r="J27"/>
  <c r="K27" s="1"/>
  <c r="I27"/>
  <c r="G27"/>
  <c r="E27"/>
  <c r="AF26"/>
  <c r="AE26"/>
  <c r="AC26"/>
  <c r="AA26"/>
  <c r="Y26"/>
  <c r="W26"/>
  <c r="T26"/>
  <c r="U26" s="1"/>
  <c r="S26"/>
  <c r="Q26"/>
  <c r="O26"/>
  <c r="M26"/>
  <c r="K26"/>
  <c r="J26"/>
  <c r="I26"/>
  <c r="G26"/>
  <c r="E26"/>
  <c r="AF25"/>
  <c r="AE25"/>
  <c r="AC25"/>
  <c r="AA25"/>
  <c r="Y25"/>
  <c r="W25"/>
  <c r="U25"/>
  <c r="T25"/>
  <c r="S25"/>
  <c r="Q25"/>
  <c r="O25"/>
  <c r="M25"/>
  <c r="J25"/>
  <c r="K25" s="1"/>
  <c r="I25"/>
  <c r="G25"/>
  <c r="E25"/>
  <c r="AF24"/>
  <c r="AE24"/>
  <c r="AC24"/>
  <c r="AA24"/>
  <c r="Y24"/>
  <c r="W24"/>
  <c r="T24"/>
  <c r="U24" s="1"/>
  <c r="S24"/>
  <c r="Q24"/>
  <c r="O24"/>
  <c r="M24"/>
  <c r="K24"/>
  <c r="J24"/>
  <c r="I24"/>
  <c r="G24"/>
  <c r="E24"/>
  <c r="AF23"/>
  <c r="AE23"/>
  <c r="AC23"/>
  <c r="AA23"/>
  <c r="Y23"/>
  <c r="W23"/>
  <c r="U23"/>
  <c r="T23"/>
  <c r="S23"/>
  <c r="Q23"/>
  <c r="O23"/>
  <c r="M23"/>
  <c r="J23"/>
  <c r="K23" s="1"/>
  <c r="I23"/>
  <c r="G23"/>
  <c r="E23"/>
  <c r="AF22"/>
  <c r="AE22"/>
  <c r="AC22"/>
  <c r="AA22"/>
  <c r="Y22"/>
  <c r="W22"/>
  <c r="T22"/>
  <c r="U22" s="1"/>
  <c r="S22"/>
  <c r="Q22"/>
  <c r="O22"/>
  <c r="M22"/>
  <c r="K22"/>
  <c r="J22"/>
  <c r="I22"/>
  <c r="G22"/>
  <c r="E22"/>
  <c r="AF21"/>
  <c r="AE21"/>
  <c r="AC21"/>
  <c r="AA21"/>
  <c r="Y21"/>
  <c r="W21"/>
  <c r="U21"/>
  <c r="T21"/>
  <c r="S21"/>
  <c r="Q21"/>
  <c r="O21"/>
  <c r="M21"/>
  <c r="J21"/>
  <c r="K21" s="1"/>
  <c r="I21"/>
  <c r="G21"/>
  <c r="E21"/>
  <c r="AF20"/>
  <c r="AE20"/>
  <c r="AC20"/>
  <c r="AA20"/>
  <c r="Y20"/>
  <c r="W20"/>
  <c r="T20"/>
  <c r="U20" s="1"/>
  <c r="S20"/>
  <c r="Q20"/>
  <c r="O20"/>
  <c r="M20"/>
  <c r="K20"/>
  <c r="J20"/>
  <c r="I20"/>
  <c r="G20"/>
  <c r="E20"/>
  <c r="AF19"/>
  <c r="AE19"/>
  <c r="AC19"/>
  <c r="AA19"/>
  <c r="Y19"/>
  <c r="W19"/>
  <c r="U19"/>
  <c r="T19"/>
  <c r="S19"/>
  <c r="Q19"/>
  <c r="O19"/>
  <c r="M19"/>
  <c r="J19"/>
  <c r="K19" s="1"/>
  <c r="I19"/>
  <c r="G19"/>
  <c r="E19"/>
  <c r="AF18"/>
  <c r="AE18"/>
  <c r="AC18"/>
  <c r="AA18"/>
  <c r="Y18"/>
  <c r="W18"/>
  <c r="T18"/>
  <c r="U18" s="1"/>
  <c r="S18"/>
  <c r="Q18"/>
  <c r="O18"/>
  <c r="M18"/>
  <c r="K18"/>
  <c r="J18"/>
  <c r="I18"/>
  <c r="G18"/>
  <c r="E18"/>
  <c r="AF17"/>
  <c r="AE17"/>
  <c r="AC17"/>
  <c r="AA17"/>
  <c r="Y17"/>
  <c r="W17"/>
  <c r="U17"/>
  <c r="T17"/>
  <c r="S17"/>
  <c r="Q17"/>
  <c r="O17"/>
  <c r="M17"/>
  <c r="J17"/>
  <c r="K17" s="1"/>
  <c r="I17"/>
  <c r="G17"/>
  <c r="E17"/>
  <c r="AF16"/>
  <c r="AE16"/>
  <c r="AC16"/>
  <c r="AA16"/>
  <c r="Y16"/>
  <c r="W16"/>
  <c r="T16"/>
  <c r="U16" s="1"/>
  <c r="S16"/>
  <c r="Q16"/>
  <c r="O16"/>
  <c r="M16"/>
  <c r="K16"/>
  <c r="J16"/>
  <c r="I16"/>
  <c r="G16"/>
  <c r="E16"/>
  <c r="AF15"/>
  <c r="AE15"/>
  <c r="AC15"/>
  <c r="AA15"/>
  <c r="Y15"/>
  <c r="W15"/>
  <c r="U15"/>
  <c r="T15"/>
  <c r="S15"/>
  <c r="Q15"/>
  <c r="O15"/>
  <c r="M15"/>
  <c r="J15"/>
  <c r="K15" s="1"/>
  <c r="I15"/>
  <c r="G15"/>
  <c r="E15"/>
  <c r="AF14"/>
  <c r="AE14"/>
  <c r="AC14"/>
  <c r="AA14"/>
  <c r="Y14"/>
  <c r="W14"/>
  <c r="T14"/>
  <c r="U14" s="1"/>
  <c r="S14"/>
  <c r="Q14"/>
  <c r="O14"/>
  <c r="M14"/>
  <c r="K14"/>
  <c r="J14"/>
  <c r="I14"/>
  <c r="G14"/>
  <c r="E14"/>
  <c r="AF13"/>
  <c r="AE13"/>
  <c r="AC13"/>
  <c r="AA13"/>
  <c r="Y13"/>
  <c r="W13"/>
  <c r="U13"/>
  <c r="T13"/>
  <c r="S13"/>
  <c r="Q13"/>
  <c r="O13"/>
  <c r="M13"/>
  <c r="J13"/>
  <c r="K13" s="1"/>
  <c r="I13"/>
  <c r="G13"/>
  <c r="E13"/>
  <c r="AF12"/>
  <c r="AE12"/>
  <c r="AC12"/>
  <c r="AA12"/>
  <c r="Y12"/>
  <c r="W12"/>
  <c r="T12"/>
  <c r="U12" s="1"/>
  <c r="S12"/>
  <c r="Q12"/>
  <c r="O12"/>
  <c r="M12"/>
  <c r="K12"/>
  <c r="J12"/>
  <c r="I12"/>
  <c r="G12"/>
  <c r="E12"/>
  <c r="AF11"/>
  <c r="AE11"/>
  <c r="AC11"/>
  <c r="AA11"/>
  <c r="Y11"/>
  <c r="W11"/>
  <c r="U11"/>
  <c r="T11"/>
  <c r="S11"/>
  <c r="Q11"/>
  <c r="O11"/>
  <c r="M11"/>
  <c r="J11"/>
  <c r="K11" s="1"/>
  <c r="I11"/>
  <c r="G11"/>
  <c r="E11"/>
  <c r="AF10"/>
  <c r="AE10"/>
  <c r="AC10"/>
  <c r="AA10"/>
  <c r="Y10"/>
  <c r="W10"/>
  <c r="T10"/>
  <c r="U10" s="1"/>
  <c r="S10"/>
  <c r="Q10"/>
  <c r="O10"/>
  <c r="M10"/>
  <c r="K10"/>
  <c r="J10"/>
  <c r="I10"/>
  <c r="G10"/>
  <c r="E10"/>
  <c r="AF9"/>
  <c r="AE9"/>
  <c r="AC9"/>
  <c r="AA9"/>
  <c r="Y9"/>
  <c r="W9"/>
  <c r="U9"/>
  <c r="T9"/>
  <c r="S9"/>
  <c r="Q9"/>
  <c r="O9"/>
  <c r="M9"/>
  <c r="J9"/>
  <c r="K9" s="1"/>
  <c r="I9"/>
  <c r="G9"/>
  <c r="E9"/>
  <c r="AF8"/>
  <c r="AE8"/>
  <c r="AC8"/>
  <c r="AA8"/>
  <c r="Y8"/>
  <c r="W8"/>
  <c r="T8"/>
  <c r="U8" s="1"/>
  <c r="S8"/>
  <c r="Q8"/>
  <c r="O8"/>
  <c r="M8"/>
  <c r="K8"/>
  <c r="J8"/>
  <c r="I8"/>
  <c r="G8"/>
  <c r="E8"/>
  <c r="AF7"/>
  <c r="AE7"/>
  <c r="AC7"/>
  <c r="AA7"/>
  <c r="Y7"/>
  <c r="W7"/>
  <c r="U7"/>
  <c r="T7"/>
  <c r="S7"/>
  <c r="Q7"/>
  <c r="O7"/>
  <c r="M7"/>
  <c r="J7"/>
  <c r="K7" s="1"/>
  <c r="I7"/>
  <c r="G7"/>
  <c r="E7"/>
  <c r="AF6"/>
  <c r="AE6"/>
  <c r="AC6"/>
  <c r="AA6"/>
  <c r="Y6"/>
  <c r="W6"/>
  <c r="T6"/>
  <c r="U6" s="1"/>
  <c r="S6"/>
  <c r="Q6"/>
  <c r="O6"/>
  <c r="M6"/>
  <c r="K6"/>
  <c r="J6"/>
  <c r="I6"/>
  <c r="G6"/>
  <c r="E6"/>
  <c r="J55" l="1"/>
  <c r="AC55"/>
  <c r="F67"/>
  <c r="N67"/>
  <c r="O67" s="1"/>
  <c r="R67"/>
  <c r="S67" s="1"/>
  <c r="V67"/>
  <c r="W67" s="1"/>
  <c r="Z67"/>
  <c r="J66"/>
  <c r="K66" s="1"/>
  <c r="Y55"/>
  <c r="Y66"/>
  <c r="AC66"/>
  <c r="AA55"/>
  <c r="AA66"/>
  <c r="R7" i="2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6"/>
  <c r="R57"/>
  <c r="R58"/>
  <c r="R59"/>
  <c r="R60"/>
  <c r="R61"/>
  <c r="R62"/>
  <c r="R64"/>
  <c r="R68"/>
  <c r="R6"/>
  <c r="P55"/>
  <c r="G6" i="3"/>
  <c r="G7"/>
  <c r="G8"/>
  <c r="G9"/>
  <c r="G10"/>
  <c r="G11"/>
  <c r="G12"/>
  <c r="G14"/>
  <c r="G15"/>
  <c r="G16"/>
  <c r="G17"/>
  <c r="G18"/>
  <c r="G19"/>
  <c r="G20"/>
  <c r="X28"/>
  <c r="D28"/>
  <c r="Y23"/>
  <c r="W23"/>
  <c r="T23"/>
  <c r="U23" s="1"/>
  <c r="S23"/>
  <c r="Q23"/>
  <c r="O23"/>
  <c r="M23"/>
  <c r="E23"/>
  <c r="AB21"/>
  <c r="Z21"/>
  <c r="X21"/>
  <c r="V21"/>
  <c r="R21"/>
  <c r="P21"/>
  <c r="N21"/>
  <c r="L21"/>
  <c r="H21"/>
  <c r="H22" s="1"/>
  <c r="F21"/>
  <c r="D21"/>
  <c r="C21"/>
  <c r="AE20"/>
  <c r="AF20" s="1"/>
  <c r="AD20"/>
  <c r="AC20"/>
  <c r="AA20"/>
  <c r="Y20"/>
  <c r="W20"/>
  <c r="T20"/>
  <c r="U20" s="1"/>
  <c r="J20"/>
  <c r="K20" s="1"/>
  <c r="I20"/>
  <c r="E20"/>
  <c r="AE19"/>
  <c r="AD19"/>
  <c r="Y19"/>
  <c r="W19"/>
  <c r="T19"/>
  <c r="U19" s="1"/>
  <c r="J19"/>
  <c r="I19"/>
  <c r="E19"/>
  <c r="AE18"/>
  <c r="T18"/>
  <c r="U18" s="1"/>
  <c r="J18"/>
  <c r="I18"/>
  <c r="E18"/>
  <c r="AE17"/>
  <c r="AF17" s="1"/>
  <c r="AD17"/>
  <c r="AC17"/>
  <c r="AA17"/>
  <c r="Y17"/>
  <c r="W17"/>
  <c r="T17"/>
  <c r="U17" s="1"/>
  <c r="S17"/>
  <c r="Q17"/>
  <c r="O17"/>
  <c r="M17"/>
  <c r="J17"/>
  <c r="K17" s="1"/>
  <c r="I17"/>
  <c r="E17"/>
  <c r="AE16"/>
  <c r="AD16"/>
  <c r="Y16"/>
  <c r="W16"/>
  <c r="T16"/>
  <c r="U16" s="1"/>
  <c r="S16"/>
  <c r="Q16"/>
  <c r="O16"/>
  <c r="M16"/>
  <c r="J16"/>
  <c r="K16" s="1"/>
  <c r="I16"/>
  <c r="E16"/>
  <c r="AE15"/>
  <c r="AF15" s="1"/>
  <c r="AD15"/>
  <c r="AC15"/>
  <c r="AA15"/>
  <c r="Y15"/>
  <c r="W15"/>
  <c r="T15"/>
  <c r="U15" s="1"/>
  <c r="S15"/>
  <c r="Q15"/>
  <c r="O15"/>
  <c r="M15"/>
  <c r="J15"/>
  <c r="K15" s="1"/>
  <c r="I15"/>
  <c r="E15"/>
  <c r="AE14"/>
  <c r="AF14" s="1"/>
  <c r="AD14"/>
  <c r="AC14"/>
  <c r="AA14"/>
  <c r="Y14"/>
  <c r="W14"/>
  <c r="T14"/>
  <c r="U14" s="1"/>
  <c r="S14"/>
  <c r="Q14"/>
  <c r="O14"/>
  <c r="M14"/>
  <c r="J14"/>
  <c r="I14"/>
  <c r="E14"/>
  <c r="AB13"/>
  <c r="Z13"/>
  <c r="Z22" s="1"/>
  <c r="X13"/>
  <c r="V13"/>
  <c r="R13"/>
  <c r="P13"/>
  <c r="N13"/>
  <c r="L13"/>
  <c r="H13"/>
  <c r="F13"/>
  <c r="D13"/>
  <c r="O13" s="1"/>
  <c r="C13"/>
  <c r="AE12"/>
  <c r="AF12" s="1"/>
  <c r="AD12"/>
  <c r="AC12"/>
  <c r="AA12"/>
  <c r="Y12"/>
  <c r="W12"/>
  <c r="T12"/>
  <c r="U12" s="1"/>
  <c r="S12"/>
  <c r="Q12"/>
  <c r="O12"/>
  <c r="M12"/>
  <c r="J12"/>
  <c r="K12" s="1"/>
  <c r="I12"/>
  <c r="E12"/>
  <c r="AE11"/>
  <c r="AF11" s="1"/>
  <c r="AD11"/>
  <c r="AC11"/>
  <c r="AA11"/>
  <c r="Y11"/>
  <c r="W11"/>
  <c r="T11"/>
  <c r="U11" s="1"/>
  <c r="S11"/>
  <c r="Q11"/>
  <c r="O11"/>
  <c r="M11"/>
  <c r="J11"/>
  <c r="K11" s="1"/>
  <c r="I11"/>
  <c r="E11"/>
  <c r="AE10"/>
  <c r="AF10" s="1"/>
  <c r="AD10"/>
  <c r="AC10"/>
  <c r="AA10"/>
  <c r="Y10"/>
  <c r="W10"/>
  <c r="T10"/>
  <c r="U10" s="1"/>
  <c r="S10"/>
  <c r="Q10"/>
  <c r="O10"/>
  <c r="M10"/>
  <c r="J10"/>
  <c r="K10" s="1"/>
  <c r="I10"/>
  <c r="E10"/>
  <c r="AE9"/>
  <c r="AF9" s="1"/>
  <c r="AD9"/>
  <c r="AC9"/>
  <c r="AA9"/>
  <c r="Y9"/>
  <c r="W9"/>
  <c r="T9"/>
  <c r="U9" s="1"/>
  <c r="S9"/>
  <c r="Q9"/>
  <c r="O9"/>
  <c r="M9"/>
  <c r="J9"/>
  <c r="K9" s="1"/>
  <c r="I9"/>
  <c r="E9"/>
  <c r="AE8"/>
  <c r="AF8" s="1"/>
  <c r="AD8"/>
  <c r="AC8"/>
  <c r="AA8"/>
  <c r="Y8"/>
  <c r="W8"/>
  <c r="T8"/>
  <c r="U8" s="1"/>
  <c r="S8"/>
  <c r="Q8"/>
  <c r="O8"/>
  <c r="M8"/>
  <c r="J8"/>
  <c r="K8" s="1"/>
  <c r="I8"/>
  <c r="E8"/>
  <c r="AE7"/>
  <c r="AF7" s="1"/>
  <c r="AD7"/>
  <c r="AC7"/>
  <c r="AA7"/>
  <c r="Y7"/>
  <c r="W7"/>
  <c r="T7"/>
  <c r="U7" s="1"/>
  <c r="S7"/>
  <c r="Q7"/>
  <c r="O7"/>
  <c r="M7"/>
  <c r="J7"/>
  <c r="K7" s="1"/>
  <c r="I7"/>
  <c r="E7"/>
  <c r="AE6"/>
  <c r="AF6" s="1"/>
  <c r="AD6"/>
  <c r="AC6"/>
  <c r="AA6"/>
  <c r="Y6"/>
  <c r="W6"/>
  <c r="T6"/>
  <c r="U6" s="1"/>
  <c r="S6"/>
  <c r="Q6"/>
  <c r="O6"/>
  <c r="M6"/>
  <c r="J6"/>
  <c r="K6" s="1"/>
  <c r="I6"/>
  <c r="E6"/>
  <c r="O21"/>
  <c r="M12" i="2"/>
  <c r="AZ66"/>
  <c r="AR66"/>
  <c r="AZ55"/>
  <c r="AR55"/>
  <c r="BD66"/>
  <c r="BD55"/>
  <c r="AL25"/>
  <c r="AV66"/>
  <c r="AV55"/>
  <c r="AX68"/>
  <c r="AS68"/>
  <c r="AP68"/>
  <c r="AN68"/>
  <c r="AL68"/>
  <c r="AI68"/>
  <c r="AG68"/>
  <c r="AE68"/>
  <c r="AD68"/>
  <c r="AB68"/>
  <c r="X68"/>
  <c r="V68"/>
  <c r="T68"/>
  <c r="Q68"/>
  <c r="O68"/>
  <c r="M68"/>
  <c r="K68"/>
  <c r="I68"/>
  <c r="G68"/>
  <c r="E68"/>
  <c r="BC66"/>
  <c r="AY66"/>
  <c r="AW66"/>
  <c r="BB66" s="1"/>
  <c r="AQ66"/>
  <c r="AU66" s="1"/>
  <c r="AM66"/>
  <c r="AK66"/>
  <c r="AJ66"/>
  <c r="AH66"/>
  <c r="AF66"/>
  <c r="AC66"/>
  <c r="AA66"/>
  <c r="Y66"/>
  <c r="W66"/>
  <c r="U66"/>
  <c r="S66"/>
  <c r="P66"/>
  <c r="N66"/>
  <c r="L66"/>
  <c r="J66"/>
  <c r="H66"/>
  <c r="F66"/>
  <c r="D66"/>
  <c r="C66"/>
  <c r="E65"/>
  <c r="AS64"/>
  <c r="AN64"/>
  <c r="AI64"/>
  <c r="AG64"/>
  <c r="AE64"/>
  <c r="AD64"/>
  <c r="AB64"/>
  <c r="X64"/>
  <c r="V64"/>
  <c r="T64"/>
  <c r="O64"/>
  <c r="E64"/>
  <c r="E63"/>
  <c r="AX62"/>
  <c r="AS62"/>
  <c r="AN62"/>
  <c r="AI62"/>
  <c r="AD62"/>
  <c r="AB62"/>
  <c r="X62"/>
  <c r="V62"/>
  <c r="T62"/>
  <c r="Q62"/>
  <c r="O62"/>
  <c r="M62"/>
  <c r="K62"/>
  <c r="I62"/>
  <c r="G62"/>
  <c r="E62"/>
  <c r="AX61"/>
  <c r="AS61"/>
  <c r="AP61"/>
  <c r="AN61"/>
  <c r="AL61"/>
  <c r="AI61"/>
  <c r="AD61"/>
  <c r="AB61"/>
  <c r="X61"/>
  <c r="V61"/>
  <c r="T61"/>
  <c r="Q61"/>
  <c r="O61"/>
  <c r="M61"/>
  <c r="K61"/>
  <c r="I61"/>
  <c r="G61"/>
  <c r="E61"/>
  <c r="AX60"/>
  <c r="AS60"/>
  <c r="AP60"/>
  <c r="AN60"/>
  <c r="AI60"/>
  <c r="AD60"/>
  <c r="AB60"/>
  <c r="X60"/>
  <c r="V60"/>
  <c r="T60"/>
  <c r="Q60"/>
  <c r="O60"/>
  <c r="M60"/>
  <c r="K60"/>
  <c r="I60"/>
  <c r="G60"/>
  <c r="E60"/>
  <c r="AX59"/>
  <c r="AS59"/>
  <c r="AP59"/>
  <c r="AN59"/>
  <c r="AI59"/>
  <c r="AD59"/>
  <c r="AB59"/>
  <c r="X59"/>
  <c r="V59"/>
  <c r="T59"/>
  <c r="Q59"/>
  <c r="O59"/>
  <c r="M59"/>
  <c r="K59"/>
  <c r="I59"/>
  <c r="G59"/>
  <c r="E59"/>
  <c r="AX58"/>
  <c r="AS58"/>
  <c r="AP58"/>
  <c r="AN58"/>
  <c r="AL58"/>
  <c r="AI58"/>
  <c r="AE58"/>
  <c r="AD58"/>
  <c r="AB58"/>
  <c r="X58"/>
  <c r="V58"/>
  <c r="T58"/>
  <c r="Q58"/>
  <c r="O58"/>
  <c r="M58"/>
  <c r="K58"/>
  <c r="I58"/>
  <c r="G58"/>
  <c r="E58"/>
  <c r="AX57"/>
  <c r="AS57"/>
  <c r="AP57"/>
  <c r="AN57"/>
  <c r="AL57"/>
  <c r="AI57"/>
  <c r="AE57"/>
  <c r="AD57"/>
  <c r="AB57"/>
  <c r="X57"/>
  <c r="V57"/>
  <c r="T57"/>
  <c r="Q57"/>
  <c r="O57"/>
  <c r="M57"/>
  <c r="K57"/>
  <c r="I57"/>
  <c r="G57"/>
  <c r="E57"/>
  <c r="AX56"/>
  <c r="AS56"/>
  <c r="AP56"/>
  <c r="AN56"/>
  <c r="AL56"/>
  <c r="AI56"/>
  <c r="AG56"/>
  <c r="AE56"/>
  <c r="AD56"/>
  <c r="AB56"/>
  <c r="X56"/>
  <c r="V56"/>
  <c r="T56"/>
  <c r="Q56"/>
  <c r="O56"/>
  <c r="M56"/>
  <c r="K56"/>
  <c r="I56"/>
  <c r="G56"/>
  <c r="E56"/>
  <c r="BC55"/>
  <c r="AY55"/>
  <c r="AW55"/>
  <c r="BB55" s="1"/>
  <c r="AQ55"/>
  <c r="AU55" s="1"/>
  <c r="AM55"/>
  <c r="AK55"/>
  <c r="AJ55"/>
  <c r="AH55"/>
  <c r="AF55"/>
  <c r="AC55"/>
  <c r="AA55"/>
  <c r="Y55"/>
  <c r="W55"/>
  <c r="U55"/>
  <c r="S55"/>
  <c r="N55"/>
  <c r="L55"/>
  <c r="L67" s="1"/>
  <c r="J55"/>
  <c r="H55"/>
  <c r="F55"/>
  <c r="D55"/>
  <c r="C55"/>
  <c r="AX54"/>
  <c r="AS54"/>
  <c r="AP54"/>
  <c r="AN54"/>
  <c r="AI54"/>
  <c r="AG54"/>
  <c r="AE54"/>
  <c r="AD54"/>
  <c r="AB54"/>
  <c r="X54"/>
  <c r="V54"/>
  <c r="T54"/>
  <c r="Q54"/>
  <c r="O54"/>
  <c r="M54"/>
  <c r="K54"/>
  <c r="I54"/>
  <c r="G54"/>
  <c r="E54"/>
  <c r="AX53"/>
  <c r="AS53"/>
  <c r="AP53"/>
  <c r="AN53"/>
  <c r="AL53"/>
  <c r="AI53"/>
  <c r="AG53"/>
  <c r="AE53"/>
  <c r="AD53"/>
  <c r="AB53"/>
  <c r="X53"/>
  <c r="V53"/>
  <c r="T53"/>
  <c r="Q53"/>
  <c r="O53"/>
  <c r="M53"/>
  <c r="K53"/>
  <c r="I53"/>
  <c r="G53"/>
  <c r="E53"/>
  <c r="AX52"/>
  <c r="AS52"/>
  <c r="AP52"/>
  <c r="AN52"/>
  <c r="AL52"/>
  <c r="AI52"/>
  <c r="AG52"/>
  <c r="AE52"/>
  <c r="AD52"/>
  <c r="AB52"/>
  <c r="X52"/>
  <c r="V52"/>
  <c r="T52"/>
  <c r="Q52"/>
  <c r="O52"/>
  <c r="M52"/>
  <c r="K52"/>
  <c r="I52"/>
  <c r="G52"/>
  <c r="E52"/>
  <c r="AX51"/>
  <c r="AS51"/>
  <c r="AP51"/>
  <c r="AN51"/>
  <c r="AL51"/>
  <c r="AI51"/>
  <c r="AG51"/>
  <c r="AE51"/>
  <c r="AD51"/>
  <c r="AB51"/>
  <c r="X51"/>
  <c r="V51"/>
  <c r="T51"/>
  <c r="Q51"/>
  <c r="O51"/>
  <c r="M51"/>
  <c r="K51"/>
  <c r="I51"/>
  <c r="G51"/>
  <c r="E51"/>
  <c r="AX50"/>
  <c r="AS50"/>
  <c r="AP50"/>
  <c r="AN50"/>
  <c r="AL50"/>
  <c r="AI50"/>
  <c r="AG50"/>
  <c r="AE50"/>
  <c r="AD50"/>
  <c r="AB50"/>
  <c r="X50"/>
  <c r="V50"/>
  <c r="T50"/>
  <c r="Q50"/>
  <c r="O50"/>
  <c r="M50"/>
  <c r="K50"/>
  <c r="I50"/>
  <c r="G50"/>
  <c r="E50"/>
  <c r="AX49"/>
  <c r="AS49"/>
  <c r="AP49"/>
  <c r="AN49"/>
  <c r="AL49"/>
  <c r="AI49"/>
  <c r="AE49"/>
  <c r="AD49"/>
  <c r="AB49"/>
  <c r="X49"/>
  <c r="V49"/>
  <c r="T49"/>
  <c r="Q49"/>
  <c r="O49"/>
  <c r="M49"/>
  <c r="K49"/>
  <c r="I49"/>
  <c r="G49"/>
  <c r="E49"/>
  <c r="AX48"/>
  <c r="AS48"/>
  <c r="AP48"/>
  <c r="AN48"/>
  <c r="AL48"/>
  <c r="AI48"/>
  <c r="AE48"/>
  <c r="AD48"/>
  <c r="AB48"/>
  <c r="X48"/>
  <c r="V48"/>
  <c r="T48"/>
  <c r="Q48"/>
  <c r="O48"/>
  <c r="M48"/>
  <c r="K48"/>
  <c r="I48"/>
  <c r="G48"/>
  <c r="E48"/>
  <c r="AX47"/>
  <c r="AS47"/>
  <c r="AP47"/>
  <c r="AN47"/>
  <c r="AL47"/>
  <c r="AI47"/>
  <c r="AG47"/>
  <c r="AE47"/>
  <c r="AD47"/>
  <c r="AB47"/>
  <c r="X47"/>
  <c r="V47"/>
  <c r="T47"/>
  <c r="Q47"/>
  <c r="O47"/>
  <c r="M47"/>
  <c r="K47"/>
  <c r="I47"/>
  <c r="G47"/>
  <c r="E47"/>
  <c r="AX46"/>
  <c r="AS46"/>
  <c r="AP46"/>
  <c r="AN46"/>
  <c r="AL46"/>
  <c r="AI46"/>
  <c r="AG46"/>
  <c r="AE46"/>
  <c r="AD46"/>
  <c r="AB46"/>
  <c r="X46"/>
  <c r="V46"/>
  <c r="T46"/>
  <c r="Q46"/>
  <c r="O46"/>
  <c r="M46"/>
  <c r="K46"/>
  <c r="I46"/>
  <c r="G46"/>
  <c r="E46"/>
  <c r="AX45"/>
  <c r="AS45"/>
  <c r="AP45"/>
  <c r="AN45"/>
  <c r="AL45"/>
  <c r="AI45"/>
  <c r="AG45"/>
  <c r="AD45"/>
  <c r="AB45"/>
  <c r="X45"/>
  <c r="V45"/>
  <c r="T45"/>
  <c r="Q45"/>
  <c r="O45"/>
  <c r="M45"/>
  <c r="K45"/>
  <c r="I45"/>
  <c r="G45"/>
  <c r="E45"/>
  <c r="AX44"/>
  <c r="AS44"/>
  <c r="AP44"/>
  <c r="AN44"/>
  <c r="AL44"/>
  <c r="AI44"/>
  <c r="AG44"/>
  <c r="AE44"/>
  <c r="AD44"/>
  <c r="AB44"/>
  <c r="X44"/>
  <c r="V44"/>
  <c r="T44"/>
  <c r="Q44"/>
  <c r="O44"/>
  <c r="M44"/>
  <c r="K44"/>
  <c r="I44"/>
  <c r="G44"/>
  <c r="E44"/>
  <c r="AX43"/>
  <c r="AS43"/>
  <c r="AP43"/>
  <c r="AN43"/>
  <c r="AL43"/>
  <c r="AI43"/>
  <c r="AG43"/>
  <c r="AE43"/>
  <c r="AD43"/>
  <c r="AB43"/>
  <c r="X43"/>
  <c r="V43"/>
  <c r="T43"/>
  <c r="Q43"/>
  <c r="O43"/>
  <c r="M43"/>
  <c r="K43"/>
  <c r="I43"/>
  <c r="G43"/>
  <c r="E43"/>
  <c r="AX42"/>
  <c r="AS42"/>
  <c r="AP42"/>
  <c r="AN42"/>
  <c r="AL42"/>
  <c r="AI42"/>
  <c r="AG42"/>
  <c r="AE42"/>
  <c r="AD42"/>
  <c r="AB42"/>
  <c r="X42"/>
  <c r="V42"/>
  <c r="T42"/>
  <c r="Q42"/>
  <c r="O42"/>
  <c r="M42"/>
  <c r="K42"/>
  <c r="I42"/>
  <c r="G42"/>
  <c r="E42"/>
  <c r="AX41"/>
  <c r="AS41"/>
  <c r="AP41"/>
  <c r="AN41"/>
  <c r="AL41"/>
  <c r="AI41"/>
  <c r="AD41"/>
  <c r="AB41"/>
  <c r="X41"/>
  <c r="V41"/>
  <c r="T41"/>
  <c r="Q41"/>
  <c r="O41"/>
  <c r="M41"/>
  <c r="K41"/>
  <c r="I41"/>
  <c r="G41"/>
  <c r="E41"/>
  <c r="AX40"/>
  <c r="AS40"/>
  <c r="AP40"/>
  <c r="AN40"/>
  <c r="AL40"/>
  <c r="AI40"/>
  <c r="AG40"/>
  <c r="AE40"/>
  <c r="AD40"/>
  <c r="AB40"/>
  <c r="X40"/>
  <c r="V40"/>
  <c r="T40"/>
  <c r="Q40"/>
  <c r="O40"/>
  <c r="M40"/>
  <c r="K40"/>
  <c r="I40"/>
  <c r="G40"/>
  <c r="E40"/>
  <c r="AX39"/>
  <c r="AS39"/>
  <c r="AP39"/>
  <c r="AN39"/>
  <c r="AL39"/>
  <c r="AI39"/>
  <c r="AG39"/>
  <c r="AE39"/>
  <c r="AD39"/>
  <c r="AB39"/>
  <c r="X39"/>
  <c r="V39"/>
  <c r="T39"/>
  <c r="Q39"/>
  <c r="O39"/>
  <c r="M39"/>
  <c r="K39"/>
  <c r="I39"/>
  <c r="G39"/>
  <c r="E39"/>
  <c r="AX38"/>
  <c r="AS38"/>
  <c r="AP38"/>
  <c r="AN38"/>
  <c r="AI38"/>
  <c r="AD38"/>
  <c r="AB38"/>
  <c r="X38"/>
  <c r="V38"/>
  <c r="T38"/>
  <c r="Q38"/>
  <c r="O38"/>
  <c r="M38"/>
  <c r="K38"/>
  <c r="I38"/>
  <c r="G38"/>
  <c r="E38"/>
  <c r="AX37"/>
  <c r="AS37"/>
  <c r="AP37"/>
  <c r="AN37"/>
  <c r="AI37"/>
  <c r="AD37"/>
  <c r="AB37"/>
  <c r="X37"/>
  <c r="V37"/>
  <c r="T37"/>
  <c r="Q37"/>
  <c r="O37"/>
  <c r="M37"/>
  <c r="K37"/>
  <c r="I37"/>
  <c r="G37"/>
  <c r="E37"/>
  <c r="AX36"/>
  <c r="AS36"/>
  <c r="AP36"/>
  <c r="AN36"/>
  <c r="AL36"/>
  <c r="AI36"/>
  <c r="AG36"/>
  <c r="AE36"/>
  <c r="AD36"/>
  <c r="AB36"/>
  <c r="X36"/>
  <c r="V36"/>
  <c r="T36"/>
  <c r="Q36"/>
  <c r="O36"/>
  <c r="M36"/>
  <c r="K36"/>
  <c r="I36"/>
  <c r="G36"/>
  <c r="E36"/>
  <c r="AX35"/>
  <c r="AS35"/>
  <c r="AP35"/>
  <c r="AN35"/>
  <c r="AL35"/>
  <c r="AI35"/>
  <c r="AG35"/>
  <c r="AE35"/>
  <c r="AD35"/>
  <c r="AB35"/>
  <c r="X35"/>
  <c r="V35"/>
  <c r="T35"/>
  <c r="Q35"/>
  <c r="O35"/>
  <c r="M35"/>
  <c r="K35"/>
  <c r="I35"/>
  <c r="G35"/>
  <c r="E35"/>
  <c r="AX34"/>
  <c r="AS34"/>
  <c r="AP34"/>
  <c r="AN34"/>
  <c r="AL34"/>
  <c r="AI34"/>
  <c r="AG34"/>
  <c r="AE34"/>
  <c r="AD34"/>
  <c r="AB34"/>
  <c r="X34"/>
  <c r="V34"/>
  <c r="T34"/>
  <c r="Q34"/>
  <c r="O34"/>
  <c r="M34"/>
  <c r="K34"/>
  <c r="I34"/>
  <c r="G34"/>
  <c r="E34"/>
  <c r="AX33"/>
  <c r="AS33"/>
  <c r="AP33"/>
  <c r="AN33"/>
  <c r="AL33"/>
  <c r="AI33"/>
  <c r="AG33"/>
  <c r="AE33"/>
  <c r="AD33"/>
  <c r="AB33"/>
  <c r="X33"/>
  <c r="V33"/>
  <c r="T33"/>
  <c r="Q33"/>
  <c r="O33"/>
  <c r="M33"/>
  <c r="K33"/>
  <c r="I33"/>
  <c r="G33"/>
  <c r="E33"/>
  <c r="AX32"/>
  <c r="AS32"/>
  <c r="AP32"/>
  <c r="AN32"/>
  <c r="AL32"/>
  <c r="AI32"/>
  <c r="AG32"/>
  <c r="AE32"/>
  <c r="AD32"/>
  <c r="AB32"/>
  <c r="V32"/>
  <c r="T32"/>
  <c r="Q32"/>
  <c r="O32"/>
  <c r="M32"/>
  <c r="K32"/>
  <c r="I32"/>
  <c r="G32"/>
  <c r="E32"/>
  <c r="AX31"/>
  <c r="AS31"/>
  <c r="AP31"/>
  <c r="AN31"/>
  <c r="AL31"/>
  <c r="AI31"/>
  <c r="AG31"/>
  <c r="AE31"/>
  <c r="AD31"/>
  <c r="AB31"/>
  <c r="X31"/>
  <c r="V31"/>
  <c r="T31"/>
  <c r="Q31"/>
  <c r="O31"/>
  <c r="M31"/>
  <c r="K31"/>
  <c r="I31"/>
  <c r="G31"/>
  <c r="E31"/>
  <c r="AX30"/>
  <c r="AS30"/>
  <c r="AP30"/>
  <c r="AN30"/>
  <c r="AL30"/>
  <c r="AI30"/>
  <c r="AE30"/>
  <c r="AD30"/>
  <c r="AB30"/>
  <c r="X30"/>
  <c r="V30"/>
  <c r="T30"/>
  <c r="Q30"/>
  <c r="O30"/>
  <c r="M30"/>
  <c r="K30"/>
  <c r="I30"/>
  <c r="G30"/>
  <c r="E30"/>
  <c r="AX29"/>
  <c r="AS29"/>
  <c r="AP29"/>
  <c r="AN29"/>
  <c r="AL29"/>
  <c r="AI29"/>
  <c r="AD29"/>
  <c r="AB29"/>
  <c r="X29"/>
  <c r="V29"/>
  <c r="T29"/>
  <c r="Q29"/>
  <c r="O29"/>
  <c r="M29"/>
  <c r="K29"/>
  <c r="I29"/>
  <c r="G29"/>
  <c r="E29"/>
  <c r="AX28"/>
  <c r="AS28"/>
  <c r="AP28"/>
  <c r="AN28"/>
  <c r="AL28"/>
  <c r="AI28"/>
  <c r="AG28"/>
  <c r="AE28"/>
  <c r="AD28"/>
  <c r="AB28"/>
  <c r="X28"/>
  <c r="V28"/>
  <c r="T28"/>
  <c r="Q28"/>
  <c r="O28"/>
  <c r="M28"/>
  <c r="K28"/>
  <c r="I28"/>
  <c r="G28"/>
  <c r="E28"/>
  <c r="AX27"/>
  <c r="AS27"/>
  <c r="AP27"/>
  <c r="AN27"/>
  <c r="AL27"/>
  <c r="AI27"/>
  <c r="AG27"/>
  <c r="AE27"/>
  <c r="AD27"/>
  <c r="AB27"/>
  <c r="X27"/>
  <c r="V27"/>
  <c r="T27"/>
  <c r="Q27"/>
  <c r="O27"/>
  <c r="M27"/>
  <c r="K27"/>
  <c r="I27"/>
  <c r="G27"/>
  <c r="E27"/>
  <c r="AX26"/>
  <c r="AS26"/>
  <c r="AP26"/>
  <c r="AN26"/>
  <c r="AL26"/>
  <c r="AI26"/>
  <c r="AG26"/>
  <c r="AE26"/>
  <c r="AD26"/>
  <c r="AB26"/>
  <c r="X26"/>
  <c r="V26"/>
  <c r="T26"/>
  <c r="Q26"/>
  <c r="O26"/>
  <c r="M26"/>
  <c r="K26"/>
  <c r="I26"/>
  <c r="G26"/>
  <c r="E26"/>
  <c r="AX25"/>
  <c r="AS25"/>
  <c r="AP25"/>
  <c r="AN25"/>
  <c r="AI25"/>
  <c r="AG25"/>
  <c r="AE25"/>
  <c r="AD25"/>
  <c r="AB25"/>
  <c r="X25"/>
  <c r="V25"/>
  <c r="T25"/>
  <c r="Q25"/>
  <c r="O25"/>
  <c r="M25"/>
  <c r="K25"/>
  <c r="I25"/>
  <c r="G25"/>
  <c r="E25"/>
  <c r="AX24"/>
  <c r="AS24"/>
  <c r="AP24"/>
  <c r="AN24"/>
  <c r="AL24"/>
  <c r="AI24"/>
  <c r="AG24"/>
  <c r="AE24"/>
  <c r="AD24"/>
  <c r="AB24"/>
  <c r="X24"/>
  <c r="V24"/>
  <c r="T24"/>
  <c r="Q24"/>
  <c r="O24"/>
  <c r="M24"/>
  <c r="K24"/>
  <c r="I24"/>
  <c r="G24"/>
  <c r="E24"/>
  <c r="AX23"/>
  <c r="AS23"/>
  <c r="AP23"/>
  <c r="AN23"/>
  <c r="AL23"/>
  <c r="AI23"/>
  <c r="AG23"/>
  <c r="AD23"/>
  <c r="AB23"/>
  <c r="X23"/>
  <c r="V23"/>
  <c r="T23"/>
  <c r="Q23"/>
  <c r="O23"/>
  <c r="M23"/>
  <c r="K23"/>
  <c r="I23"/>
  <c r="G23"/>
  <c r="E23"/>
  <c r="AX22"/>
  <c r="AS22"/>
  <c r="AP22"/>
  <c r="AN22"/>
  <c r="AL22"/>
  <c r="AI22"/>
  <c r="AG22"/>
  <c r="AE22"/>
  <c r="AD22"/>
  <c r="AB22"/>
  <c r="X22"/>
  <c r="V22"/>
  <c r="T22"/>
  <c r="Q22"/>
  <c r="O22"/>
  <c r="M22"/>
  <c r="K22"/>
  <c r="I22"/>
  <c r="G22"/>
  <c r="E22"/>
  <c r="AX21"/>
  <c r="AS21"/>
  <c r="AP21"/>
  <c r="AN21"/>
  <c r="AL21"/>
  <c r="AI21"/>
  <c r="AG21"/>
  <c r="AE21"/>
  <c r="AD21"/>
  <c r="AB21"/>
  <c r="X21"/>
  <c r="V21"/>
  <c r="T21"/>
  <c r="Q21"/>
  <c r="O21"/>
  <c r="M21"/>
  <c r="K21"/>
  <c r="I21"/>
  <c r="G21"/>
  <c r="E21"/>
  <c r="AX20"/>
  <c r="AS20"/>
  <c r="AP20"/>
  <c r="AN20"/>
  <c r="AL20"/>
  <c r="AI20"/>
  <c r="AG20"/>
  <c r="AE20"/>
  <c r="AD20"/>
  <c r="AB20"/>
  <c r="X20"/>
  <c r="V20"/>
  <c r="T20"/>
  <c r="Q20"/>
  <c r="O20"/>
  <c r="M20"/>
  <c r="K20"/>
  <c r="I20"/>
  <c r="G20"/>
  <c r="E20"/>
  <c r="AX19"/>
  <c r="AS19"/>
  <c r="AP19"/>
  <c r="AN19"/>
  <c r="AL19"/>
  <c r="AI19"/>
  <c r="AG19"/>
  <c r="AE19"/>
  <c r="AD19"/>
  <c r="AB19"/>
  <c r="X19"/>
  <c r="V19"/>
  <c r="T19"/>
  <c r="Q19"/>
  <c r="O19"/>
  <c r="M19"/>
  <c r="K19"/>
  <c r="I19"/>
  <c r="G19"/>
  <c r="E19"/>
  <c r="AX18"/>
  <c r="AS18"/>
  <c r="AP18"/>
  <c r="AN18"/>
  <c r="AL18"/>
  <c r="AI18"/>
  <c r="AG18"/>
  <c r="AE18"/>
  <c r="AD18"/>
  <c r="AB18"/>
  <c r="X18"/>
  <c r="V18"/>
  <c r="T18"/>
  <c r="Q18"/>
  <c r="O18"/>
  <c r="M18"/>
  <c r="K18"/>
  <c r="I18"/>
  <c r="G18"/>
  <c r="E18"/>
  <c r="AX17"/>
  <c r="AS17"/>
  <c r="AP17"/>
  <c r="AN17"/>
  <c r="AL17"/>
  <c r="AI17"/>
  <c r="AD17"/>
  <c r="AB17"/>
  <c r="X17"/>
  <c r="V17"/>
  <c r="T17"/>
  <c r="Q17"/>
  <c r="O17"/>
  <c r="M17"/>
  <c r="K17"/>
  <c r="I17"/>
  <c r="G17"/>
  <c r="E17"/>
  <c r="AX16"/>
  <c r="AS16"/>
  <c r="AP16"/>
  <c r="AN16"/>
  <c r="AL16"/>
  <c r="AI16"/>
  <c r="AG16"/>
  <c r="AE16"/>
  <c r="AD16"/>
  <c r="AB16"/>
  <c r="X16"/>
  <c r="V16"/>
  <c r="T16"/>
  <c r="Q16"/>
  <c r="O16"/>
  <c r="M16"/>
  <c r="K16"/>
  <c r="I16"/>
  <c r="G16"/>
  <c r="E16"/>
  <c r="AX15"/>
  <c r="AS15"/>
  <c r="AP15"/>
  <c r="AN15"/>
  <c r="AL15"/>
  <c r="AI15"/>
  <c r="AG15"/>
  <c r="AE15"/>
  <c r="AD15"/>
  <c r="AB15"/>
  <c r="X15"/>
  <c r="V15"/>
  <c r="T15"/>
  <c r="Q15"/>
  <c r="O15"/>
  <c r="M15"/>
  <c r="K15"/>
  <c r="I15"/>
  <c r="G15"/>
  <c r="E15"/>
  <c r="AX14"/>
  <c r="AS14"/>
  <c r="AP14"/>
  <c r="AN14"/>
  <c r="AL14"/>
  <c r="AI14"/>
  <c r="AG14"/>
  <c r="AE14"/>
  <c r="AD14"/>
  <c r="AB14"/>
  <c r="X14"/>
  <c r="V14"/>
  <c r="T14"/>
  <c r="Q14"/>
  <c r="O14"/>
  <c r="M14"/>
  <c r="K14"/>
  <c r="I14"/>
  <c r="G14"/>
  <c r="E14"/>
  <c r="AX13"/>
  <c r="AS13"/>
  <c r="AP13"/>
  <c r="AN13"/>
  <c r="AL13"/>
  <c r="AI13"/>
  <c r="AG13"/>
  <c r="AE13"/>
  <c r="AD13"/>
  <c r="AB13"/>
  <c r="X13"/>
  <c r="V13"/>
  <c r="T13"/>
  <c r="Q13"/>
  <c r="O13"/>
  <c r="M13"/>
  <c r="K13"/>
  <c r="I13"/>
  <c r="G13"/>
  <c r="E13"/>
  <c r="AX12"/>
  <c r="AS12"/>
  <c r="AP12"/>
  <c r="AN12"/>
  <c r="AL12"/>
  <c r="AI12"/>
  <c r="AG12"/>
  <c r="AE12"/>
  <c r="AD12"/>
  <c r="AB12"/>
  <c r="X12"/>
  <c r="V12"/>
  <c r="T12"/>
  <c r="Q12"/>
  <c r="O12"/>
  <c r="K12"/>
  <c r="I12"/>
  <c r="G12"/>
  <c r="E12"/>
  <c r="AX11"/>
  <c r="AS11"/>
  <c r="AP11"/>
  <c r="AN11"/>
  <c r="AL11"/>
  <c r="AI11"/>
  <c r="AG11"/>
  <c r="AE11"/>
  <c r="AD11"/>
  <c r="AB11"/>
  <c r="X11"/>
  <c r="V11"/>
  <c r="T11"/>
  <c r="Q11"/>
  <c r="O11"/>
  <c r="M11"/>
  <c r="K11"/>
  <c r="I11"/>
  <c r="G11"/>
  <c r="E11"/>
  <c r="AX10"/>
  <c r="AS10"/>
  <c r="AP10"/>
  <c r="AN10"/>
  <c r="AL10"/>
  <c r="AI10"/>
  <c r="AG10"/>
  <c r="AE10"/>
  <c r="AD10"/>
  <c r="AB10"/>
  <c r="X10"/>
  <c r="V10"/>
  <c r="T10"/>
  <c r="Q10"/>
  <c r="O10"/>
  <c r="M10"/>
  <c r="K10"/>
  <c r="I10"/>
  <c r="G10"/>
  <c r="E10"/>
  <c r="AX9"/>
  <c r="AS9"/>
  <c r="AP9"/>
  <c r="AN9"/>
  <c r="AL9"/>
  <c r="AI9"/>
  <c r="AG9"/>
  <c r="AE9"/>
  <c r="AD9"/>
  <c r="AB9"/>
  <c r="X9"/>
  <c r="V9"/>
  <c r="T9"/>
  <c r="Q9"/>
  <c r="O9"/>
  <c r="M9"/>
  <c r="K9"/>
  <c r="I9"/>
  <c r="G9"/>
  <c r="E9"/>
  <c r="AX8"/>
  <c r="AS8"/>
  <c r="AP8"/>
  <c r="AN8"/>
  <c r="AL8"/>
  <c r="AI8"/>
  <c r="AE8"/>
  <c r="AD8"/>
  <c r="AB8"/>
  <c r="X8"/>
  <c r="V8"/>
  <c r="T8"/>
  <c r="Q8"/>
  <c r="O8"/>
  <c r="M8"/>
  <c r="K8"/>
  <c r="I8"/>
  <c r="G8"/>
  <c r="E8"/>
  <c r="AX7"/>
  <c r="AS7"/>
  <c r="AP7"/>
  <c r="AN7"/>
  <c r="AL7"/>
  <c r="AI7"/>
  <c r="AG7"/>
  <c r="AE7"/>
  <c r="AD7"/>
  <c r="AB7"/>
  <c r="X7"/>
  <c r="V7"/>
  <c r="T7"/>
  <c r="Q7"/>
  <c r="O7"/>
  <c r="M7"/>
  <c r="K7"/>
  <c r="I7"/>
  <c r="G7"/>
  <c r="E7"/>
  <c r="AX6"/>
  <c r="AS6"/>
  <c r="AP6"/>
  <c r="AN6"/>
  <c r="AL6"/>
  <c r="AI6"/>
  <c r="AG6"/>
  <c r="AE6"/>
  <c r="AD6"/>
  <c r="AB6"/>
  <c r="Z6"/>
  <c r="X6"/>
  <c r="V6"/>
  <c r="T6"/>
  <c r="Q6"/>
  <c r="O6"/>
  <c r="M6"/>
  <c r="K6"/>
  <c r="I6"/>
  <c r="G6"/>
  <c r="E6"/>
  <c r="G55" l="1"/>
  <c r="BC67"/>
  <c r="AN66"/>
  <c r="AY67"/>
  <c r="R55"/>
  <c r="V55"/>
  <c r="I55"/>
  <c r="AB55"/>
  <c r="H67"/>
  <c r="E66"/>
  <c r="Z66"/>
  <c r="Z55"/>
  <c r="M66"/>
  <c r="AR67"/>
  <c r="AM67"/>
  <c r="AF67"/>
  <c r="G66"/>
  <c r="X66"/>
  <c r="T66"/>
  <c r="AS66"/>
  <c r="AP66"/>
  <c r="AK67"/>
  <c r="AJ67"/>
  <c r="AG66"/>
  <c r="S67"/>
  <c r="W21" i="3"/>
  <c r="W13"/>
  <c r="V22"/>
  <c r="G13"/>
  <c r="I13"/>
  <c r="R22"/>
  <c r="AB22"/>
  <c r="AE22" s="1"/>
  <c r="AF22" s="1"/>
  <c r="S21"/>
  <c r="Q21"/>
  <c r="AE21"/>
  <c r="AF21" s="1"/>
  <c r="M21"/>
  <c r="AC13"/>
  <c r="AE67" i="4"/>
  <c r="AF67" s="1"/>
  <c r="AA67"/>
  <c r="G67"/>
  <c r="G69"/>
  <c r="K55"/>
  <c r="J67"/>
  <c r="K67" s="1"/>
  <c r="Y67"/>
  <c r="AC67"/>
  <c r="P70"/>
  <c r="T67"/>
  <c r="U67" s="1"/>
  <c r="AI66" i="2"/>
  <c r="V66"/>
  <c r="AB66"/>
  <c r="C67"/>
  <c r="D67"/>
  <c r="F67"/>
  <c r="Y67"/>
  <c r="AH67"/>
  <c r="AQ67"/>
  <c r="AU67" s="1"/>
  <c r="I66"/>
  <c r="Q66"/>
  <c r="AX66"/>
  <c r="AZ67"/>
  <c r="AX55"/>
  <c r="AD66"/>
  <c r="P67"/>
  <c r="AS55"/>
  <c r="U67"/>
  <c r="BD67"/>
  <c r="AV67"/>
  <c r="AP55"/>
  <c r="R66"/>
  <c r="O66"/>
  <c r="F22" i="3"/>
  <c r="G21"/>
  <c r="AA21"/>
  <c r="AD13"/>
  <c r="AD21"/>
  <c r="Q55" i="2"/>
  <c r="W67"/>
  <c r="X55"/>
  <c r="X22" i="3"/>
  <c r="Y13"/>
  <c r="E21"/>
  <c r="AC67" i="2"/>
  <c r="AG55"/>
  <c r="AD55"/>
  <c r="AE55"/>
  <c r="J13" i="3"/>
  <c r="L22"/>
  <c r="M13"/>
  <c r="K66" i="2"/>
  <c r="J67"/>
  <c r="AC22" i="3"/>
  <c r="P22"/>
  <c r="Q13"/>
  <c r="J21"/>
  <c r="K21" s="1"/>
  <c r="K14"/>
  <c r="I21"/>
  <c r="AL55" i="2"/>
  <c r="T13" i="3"/>
  <c r="U13" s="1"/>
  <c r="T21"/>
  <c r="U21" s="1"/>
  <c r="AE66" i="2"/>
  <c r="AL66"/>
  <c r="C22" i="3"/>
  <c r="M55" i="2"/>
  <c r="T55"/>
  <c r="K55"/>
  <c r="AI55"/>
  <c r="N67"/>
  <c r="AA67"/>
  <c r="AA13" i="3"/>
  <c r="N22"/>
  <c r="Y21"/>
  <c r="AC21"/>
  <c r="S13"/>
  <c r="AE13"/>
  <c r="AF13" s="1"/>
  <c r="O55" i="2"/>
  <c r="AW67"/>
  <c r="AN55"/>
  <c r="E55"/>
  <c r="D22" i="3"/>
  <c r="E13"/>
  <c r="G67" i="2" l="1"/>
  <c r="I67"/>
  <c r="AN67"/>
  <c r="X67"/>
  <c r="AX67"/>
  <c r="BB67"/>
  <c r="Z67"/>
  <c r="V67"/>
  <c r="AI67"/>
  <c r="AB67"/>
  <c r="E67"/>
  <c r="R67"/>
  <c r="AS67"/>
  <c r="T67"/>
  <c r="M67"/>
  <c r="AL67"/>
  <c r="S22" i="3"/>
  <c r="G24"/>
  <c r="AP67" i="2"/>
  <c r="O22" i="3"/>
  <c r="J22"/>
  <c r="K22" s="1"/>
  <c r="K13"/>
  <c r="T22"/>
  <c r="U22" s="1"/>
  <c r="M22"/>
  <c r="P25"/>
  <c r="K67" i="2"/>
  <c r="G22" i="3"/>
  <c r="O67" i="2"/>
  <c r="Q67"/>
  <c r="I22" i="3"/>
  <c r="H27"/>
  <c r="E22"/>
  <c r="W22"/>
  <c r="AE67" i="2"/>
  <c r="AD67"/>
  <c r="AG67"/>
  <c r="AA22" i="3"/>
  <c r="Y22"/>
  <c r="Q22"/>
  <c r="AD22"/>
</calcChain>
</file>

<file path=xl/sharedStrings.xml><?xml version="1.0" encoding="utf-8"?>
<sst xmlns="http://schemas.openxmlformats.org/spreadsheetml/2006/main" count="813" uniqueCount="170">
  <si>
    <t xml:space="preserve">план </t>
  </si>
  <si>
    <t>абс</t>
  </si>
  <si>
    <t>повышенное АД</t>
  </si>
  <si>
    <t>избыточная масса тела</t>
  </si>
  <si>
    <t>курение</t>
  </si>
  <si>
    <t>ДСБЦА</t>
  </si>
  <si>
    <t>осмотр невролога</t>
  </si>
  <si>
    <t>спирометрия</t>
  </si>
  <si>
    <t>%</t>
  </si>
  <si>
    <t>1 этап диспансеризации</t>
  </si>
  <si>
    <t>выявляемость факторов риска (от числа прошедших 1 этап)</t>
  </si>
  <si>
    <t>частота выполнения исследований 2 этапа (от числа прошедших 1 этап)</t>
  </si>
  <si>
    <t>% (N32.6)</t>
  </si>
  <si>
    <t>% (N37,7%)</t>
  </si>
  <si>
    <t>% (N13,8%)</t>
  </si>
  <si>
    <t>% (N17,8%)</t>
  </si>
  <si>
    <t>% (N5,6%)</t>
  </si>
  <si>
    <t>% (N11,1%)</t>
  </si>
  <si>
    <t>% (N13,5%)</t>
  </si>
  <si>
    <t>ГБУЗ «ГБ» г. Бугуруслана</t>
  </si>
  <si>
    <t>ГБУЗ «ГБ» г. Медногорска</t>
  </si>
  <si>
    <t>ГАУЗ «БСМП» г. Новотроицка</t>
  </si>
  <si>
    <t>ГБУЗ «ГКБ №1» г. Оренбурга</t>
  </si>
  <si>
    <t>ГАУЗ «ГКБ №3» г. Оренбурга</t>
  </si>
  <si>
    <t>ГБУЗ «ГКБ №5» г. Оренбурга</t>
  </si>
  <si>
    <t>ГАУЗ «ГКБ №6»  г. Оренбурга</t>
  </si>
  <si>
    <t xml:space="preserve">ГАУЗ «ГКБ им. Н.И. Пирогова» </t>
  </si>
  <si>
    <t>ГАУЗ «ООКБ №2»</t>
  </si>
  <si>
    <t xml:space="preserve">ГАУЗ «ГБ №1» г. Орска   </t>
  </si>
  <si>
    <t>ГАУЗ «ГБ №2» г. Орска</t>
  </si>
  <si>
    <t>ГАУЗ «ГБ №3» г. Орска</t>
  </si>
  <si>
    <t>ГАУЗ «ГБ №4» г. Орска</t>
  </si>
  <si>
    <t>ГБУЗ «ГБ» г. Абдулино</t>
  </si>
  <si>
    <t>ГБУЗ «Адамовская РБ»</t>
  </si>
  <si>
    <t>ГБУЗ «Акбулакская РБ»</t>
  </si>
  <si>
    <t xml:space="preserve">ГБУЗ «Александровская РБ» </t>
  </si>
  <si>
    <t xml:space="preserve">ГБУЗ «Асекеевская РБ»   </t>
  </si>
  <si>
    <t>ГБУЗ «Беляевская РБ»</t>
  </si>
  <si>
    <t>ГБУЗ «Бугурусланская РБ»</t>
  </si>
  <si>
    <t xml:space="preserve">ГБУЗ «ГБ» г. Гай </t>
  </si>
  <si>
    <t>ГБУЗ «Грачевская РБ»</t>
  </si>
  <si>
    <t>ГБУЗ «Домбаровская РБ»</t>
  </si>
  <si>
    <t>ГБУЗ «Илекская РБ»</t>
  </si>
  <si>
    <t>ГАУЗ «Кваркенская РБ»</t>
  </si>
  <si>
    <t>ГБУЗ «Красногвардейская РБ»</t>
  </si>
  <si>
    <t xml:space="preserve">ГБУЗ «ГБ» г. Кувандыка </t>
  </si>
  <si>
    <t>ГБУЗ «Курманаевская РБ»</t>
  </si>
  <si>
    <t>ГБУЗ «Матвеевская РБ»</t>
  </si>
  <si>
    <t>ГАУЗ «Новоорская РБ»</t>
  </si>
  <si>
    <t>ГБУЗ «Новосергиевская РБ»</t>
  </si>
  <si>
    <t xml:space="preserve">ГБУЗ «Октябрьская РБ»    </t>
  </si>
  <si>
    <t xml:space="preserve">ГАУЗ «Оренбургская РБ»  </t>
  </si>
  <si>
    <t>ГБУЗ «Первомайская РБ»</t>
  </si>
  <si>
    <t>ГБУЗ «Переволоцкая РБ»</t>
  </si>
  <si>
    <t>ГБУЗ «Пономаревская РБ»</t>
  </si>
  <si>
    <t>ГБУЗ «Сакмарская РБ»</t>
  </si>
  <si>
    <t>ГБУЗ «Саракташская РБ»</t>
  </si>
  <si>
    <t>ГБУЗ «Светлинская РБ»</t>
  </si>
  <si>
    <t xml:space="preserve">ГБУЗ «Северная РБ»         </t>
  </si>
  <si>
    <t>ГБУЗ «ГБ» г. Соль-Илецка</t>
  </si>
  <si>
    <t>ГБУЗ «Ташлинская РБ»</t>
  </si>
  <si>
    <t>ГБУЗ «Тоцкая РБ»</t>
  </si>
  <si>
    <t>ГБУЗ «Тюльганская РБ»</t>
  </si>
  <si>
    <t>ГБУЗ «Шарлыкская РБ»</t>
  </si>
  <si>
    <t xml:space="preserve">ГБУЗ «ГБ» г. Сорочинска  </t>
  </si>
  <si>
    <t>ГБУЗ «ГБ» г. Ясного</t>
  </si>
  <si>
    <t xml:space="preserve">ГАУЗ «ДГКБ» г. Оренбурга </t>
  </si>
  <si>
    <t>ГБУЗ «ББСМП» г. Бузулука</t>
  </si>
  <si>
    <t xml:space="preserve"> Наименование МО</t>
  </si>
  <si>
    <t>направлено на 2 этап</t>
  </si>
  <si>
    <t>таб 5000 болезни, характеризующиеся повышенным кровяным давлением</t>
  </si>
  <si>
    <t xml:space="preserve">ИТОГО по области </t>
  </si>
  <si>
    <t>всего по ведомственным МО</t>
  </si>
  <si>
    <t>всего по вневедомственным МО</t>
  </si>
  <si>
    <t xml:space="preserve">НУЗ «ОКБ на ст. Оренбург» </t>
  </si>
  <si>
    <t>НУЗ «УБ на ст. Бузулук»</t>
  </si>
  <si>
    <t>НУЗ «УБ на ст. Орск»</t>
  </si>
  <si>
    <t xml:space="preserve">НУЗ «УП на ст. Абдулино» </t>
  </si>
  <si>
    <t>Студ поликлиника ОГУ</t>
  </si>
  <si>
    <t>ОрГМУ</t>
  </si>
  <si>
    <t>МСЧ-56 ФСИН</t>
  </si>
  <si>
    <t>МВД</t>
  </si>
  <si>
    <t>426 ВГ</t>
  </si>
  <si>
    <t>ООО КДЦ</t>
  </si>
  <si>
    <t>% от числа курящих</t>
  </si>
  <si>
    <t>% от числа жен с патолог. отклон по результатам на 1 этапе</t>
  </si>
  <si>
    <t>осмотр хирурга (колопроктолога)</t>
  </si>
  <si>
    <t>осмотр гинеколога</t>
  </si>
  <si>
    <t>выявлено лиц с патологическими отклонениями при исследовании кала на скрытую кровь</t>
  </si>
  <si>
    <t xml:space="preserve">% от числа лиц с пат откл </t>
  </si>
  <si>
    <t>% от числа осмотренных хирургом</t>
  </si>
  <si>
    <t>проведено УПК</t>
  </si>
  <si>
    <t>%, от числа прошедших 1 этап</t>
  </si>
  <si>
    <t>абс ч патолог откл в мазке и при ММГ</t>
  </si>
  <si>
    <t>включая проведение ректороманоскопии, колоноскопии</t>
  </si>
  <si>
    <t>Выявлено впервые случаев заболеваний</t>
  </si>
  <si>
    <t>БСК</t>
  </si>
  <si>
    <t>ЗНО</t>
  </si>
  <si>
    <t>абс ч случаев по сумме строк 2.2-2.13</t>
  </si>
  <si>
    <t>абс, строка 2.1 ф. 131</t>
  </si>
  <si>
    <t>%, от числа направленных на 2 этап</t>
  </si>
  <si>
    <t>низкая физическая активность</t>
  </si>
  <si>
    <t>нерациональное питание</t>
  </si>
  <si>
    <t>завершено 2 этап</t>
  </si>
  <si>
    <t>группы состояния здоровья</t>
  </si>
  <si>
    <t>I</t>
  </si>
  <si>
    <t>II</t>
  </si>
  <si>
    <t>IIIб</t>
  </si>
  <si>
    <t>IIIа</t>
  </si>
  <si>
    <t>пациенты с высоким абсолютным ССР</t>
  </si>
  <si>
    <t>пациенты с очень высоким абсолютным ССР</t>
  </si>
  <si>
    <t>в еженед мониторинге</t>
  </si>
  <si>
    <t>оплачено ТФОМС от плана</t>
  </si>
  <si>
    <t>отклонено</t>
  </si>
  <si>
    <t>оплачено ТФОМС</t>
  </si>
  <si>
    <t>предъявлено к оплате  ТФОМС от завершенных по ф. 131</t>
  </si>
  <si>
    <t xml:space="preserve">ИТОГО по ф. 131 </t>
  </si>
  <si>
    <t xml:space="preserve">ФГО </t>
  </si>
  <si>
    <t>разница с числом прошедших 1 этап</t>
  </si>
  <si>
    <t>Цель 3.5а</t>
  </si>
  <si>
    <t>ВСЕГО ДОГВН</t>
  </si>
  <si>
    <t>предъявлено к оплате  ТФОМС всего ДОГВН</t>
  </si>
  <si>
    <t>завершили 2 этап по оплате от числа прошедших 1 этап</t>
  </si>
  <si>
    <t>1-2 стадии</t>
  </si>
  <si>
    <t>сумма строк 7.1-7.4</t>
  </si>
  <si>
    <t>Анализ показателей деятельности МО области по диспансеризации определенных групп взрослого населения за январь-декабрь 2019 г. по ф. 131</t>
  </si>
  <si>
    <t>риск пагубного потребления алкоголя</t>
  </si>
  <si>
    <t>гиперхолестеринемия</t>
  </si>
  <si>
    <t>гипергликемия</t>
  </si>
  <si>
    <t>ожирение</t>
  </si>
  <si>
    <t>1 эт по оплате</t>
  </si>
  <si>
    <t>2 эт</t>
  </si>
  <si>
    <t>направ</t>
  </si>
  <si>
    <t>оплач</t>
  </si>
  <si>
    <t xml:space="preserve">факт по оренмис ф. 131 </t>
  </si>
  <si>
    <t>предъявлено к оплате  ТФОМС всего ДОГВН (цели 3.5 и 3.5 а)</t>
  </si>
  <si>
    <t>фактически завершили 2 этап по оплате от числа прошедших 1 этап</t>
  </si>
  <si>
    <t>проверка</t>
  </si>
  <si>
    <t>сумма групп здоровья</t>
  </si>
  <si>
    <t>от числа прош 1 этап</t>
  </si>
  <si>
    <t>осмотр неврол 0, выявл 47 заб, осм на 2 эт больше чем завершили,  21-36 абс ССР, УЗИ</t>
  </si>
  <si>
    <t>проведено (в тч. ранее и отказы) всего</t>
  </si>
  <si>
    <t>в 5001 зно не взяты на ДН (построчно 2), отказы, 329 сл в 3000, в 5001 - 182, осм тер на 1 эт, у всех опред риск, показание в 3000 не правильно запол в 5001 построчно зно больше чем 5000, 182 сл впервые 170 в монит росздрава</t>
  </si>
  <si>
    <t>таб 1000 по 2 эт муж и жен не соотв всего по 2-м строкам, не знают кому опред риск, 344 в 3000 и 504 в 5001 сл</t>
  </si>
  <si>
    <t>нет пса, фгдс всего 31, в 3000 - 175 сл в 5001-89, отказы</t>
  </si>
  <si>
    <t>осм тер на 2 этапе, в 3000 - 789 сл в 5001-122 и только 7 взято, отказы, 7001-7003, строки 1-2 ст в 5001 больше чем в 5000, 5,4% всего взято на учет в 5000</t>
  </si>
  <si>
    <t>абс риск у 21-36</t>
  </si>
  <si>
    <t>573 сл в 3000, в 5001 - 254, 4 моб бригад, в 6000 - 0</t>
  </si>
  <si>
    <t>24 медиц моб бригад, 1018 направл на доп вне в 7000, а в 6000 - 545</t>
  </si>
  <si>
    <t>в 5001 - взято на ДН всего 7 сл из 327 вновь выяв (не взяты ЗНО), в 1000 муж и жен по 1 и 2 эт, 3 на получ спец пом, в Росздрав отч - 226, в 6000 - 0</t>
  </si>
  <si>
    <t>КСК 0 полож, упк, план по муж и жен, осмотр тер 2 этап 378 и 228, моча, биохим, 3000 таб - 204 сл, в 5001-714 сл, не запол ДН в росздрав 526, вне рамок - 0</t>
  </si>
  <si>
    <t>таб 5000 в т.ч. сахарный диабет</t>
  </si>
  <si>
    <t>в КМП взято на дн больше чем 2 гр в 3 раза,  в 5000 - 9 сл ЗНО, в 5001 - 14 сл., в 5000 и 5001 все на дн, в 6000 - 2046, в 7000 - 461, 3 мед бриг</t>
  </si>
  <si>
    <t>в 6000 - 593, в 7000 - 2 направл вне</t>
  </si>
  <si>
    <t>таб 3000 - 497, 606 в 5001</t>
  </si>
  <si>
    <t>в 1000 муж и жен 2 эт, 294 чел. не обсл на глюк, в 3000 - 2752 сл, в 5001 - 226, 2830 изм ВГД и 0 пат изм, 5,7% с СД на ДН в 5000, постр БСК на 200 больше, чем в 7.1 таб 5000, по ЗНО ошибки, в 6000 вне 0, в 7000 - 21, 7001-7003</t>
  </si>
  <si>
    <t>нерац пит было 1238, стало 20, риск у всех опред, в 5000 строка новообр меньше чем зно, 6000 напр вне 172, в 7000 - 0, 7001-7003</t>
  </si>
  <si>
    <t>в 1000 по числ и 1 этапу по полу и возр не соот, ВГД очень мало, 3000 - 364 сл, в 5001 - 864, в 5000, 5001 зно 9 построчно не совпад, стр 6 в 7000 не запол, в 6000 - их направ на доп обсл 248, в 5001 - 31 сл не взят на ДН, в 5000 - 23, в 7011 ставиться 241 не зав и в 1000 - 241 зав 2 эт</t>
  </si>
  <si>
    <t>напр на доп обсл 315 в 7000, в 6000 - 1881, не знают опред отн риск, в 3000 осм те боль, чем завершили,  в 3000 - 1240 в 5001 - 1905, 5001 практически равна 6000, в 6000 ошибки 1888, в 7000 - 315, спец пом 0, в  росзд - 408, 157 сан-кур в 7000 -0, в 7009 - 1 отказ нет в 2000-3000</t>
  </si>
  <si>
    <t>число муж и жен в 1000 графа 3,4, в 3000 - 765 сл, в 5001 - 680, ССР определяют у всех 100%, 5000, 5001 зно построчно не совпад, 28,8 % сл взято на ДН в 5001, 6000 - 0, в 7000 - 196 напр вне</t>
  </si>
  <si>
    <t>отн риск не знают, в 300 - 416 сл, в 5001 - 720, кроме зно в 5001 никого не взяли на Дучет, 10% с АГ взято на учет в 5000 таб, в 6000 и 7000 никого не отправ вне рамок</t>
  </si>
  <si>
    <t xml:space="preserve">в 3000 граф3, по колоноскопии меньше 4,5,6, - 432 сл, в 5001 - 181, отказы, пса - 0, 7 бригад, по зно 5000 и 5001 постр не соотв, </t>
  </si>
  <si>
    <t>завершили 2 этап по оплате от числа прошедших 1 этап оплаченных</t>
  </si>
  <si>
    <t>2052 сл в 3000, в 5001 - 911, ХС и глюк больше чем 1 этап, построчно зно в 5001 больше чем в 5000, молочная железа, тела матки</t>
  </si>
  <si>
    <t>368 сл в 3000, в 5001 - 145, в 6000 никого не направ, построчно зно в 5001 больше чем в 5000 по 1-2 ст</t>
  </si>
  <si>
    <t>взято на дн</t>
  </si>
  <si>
    <t>%  ДН</t>
  </si>
  <si>
    <t>ИТОГО по ф. 131 область</t>
  </si>
  <si>
    <t>всего по  МО</t>
  </si>
  <si>
    <t xml:space="preserve">всего по вневедомственным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</si>
</sst>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0" fontId="8" fillId="0" borderId="0" applyFill="0" applyProtection="0"/>
    <xf numFmtId="0" fontId="10" fillId="0" borderId="0" applyFill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left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left" wrapText="1"/>
    </xf>
    <xf numFmtId="1" fontId="6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" fontId="3" fillId="0" borderId="6" xfId="0" applyNumberFormat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0" fontId="2" fillId="0" borderId="2" xfId="0" applyFont="1" applyFill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165" fontId="0" fillId="0" borderId="0" xfId="0" applyNumberFormat="1" applyAlignment="1">
      <alignment wrapText="1"/>
    </xf>
    <xf numFmtId="0" fontId="1" fillId="0" borderId="9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 applyProtection="1">
      <alignment horizontal="left" vertical="center" wrapText="1"/>
    </xf>
    <xf numFmtId="1" fontId="4" fillId="0" borderId="10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1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left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Protection="1"/>
    <xf numFmtId="0" fontId="2" fillId="5" borderId="2" xfId="0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1" fontId="4" fillId="5" borderId="10" xfId="0" applyNumberFormat="1" applyFont="1" applyFill="1" applyBorder="1" applyAlignment="1" applyProtection="1">
      <alignment horizontal="left" vertical="center" wrapText="1"/>
    </xf>
    <xf numFmtId="1" fontId="3" fillId="5" borderId="10" xfId="0" applyNumberFormat="1" applyFont="1" applyFill="1" applyBorder="1" applyAlignment="1" applyProtection="1">
      <alignment horizontal="left" vertical="center" wrapText="1"/>
    </xf>
    <xf numFmtId="1" fontId="0" fillId="0" borderId="0" xfId="0" applyNumberForma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 applyProtection="1">
      <alignment horizontal="left" vertical="center" wrapText="1"/>
    </xf>
    <xf numFmtId="1" fontId="4" fillId="7" borderId="1" xfId="0" applyNumberFormat="1" applyFont="1" applyFill="1" applyBorder="1" applyAlignment="1" applyProtection="1">
      <alignment horizontal="left" vertical="center" wrapText="1"/>
    </xf>
    <xf numFmtId="1" fontId="3" fillId="7" borderId="1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7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1" fontId="0" fillId="0" borderId="0" xfId="0" applyNumberFormat="1" applyFill="1" applyAlignment="1">
      <alignment wrapText="1"/>
    </xf>
    <xf numFmtId="0" fontId="5" fillId="0" borderId="1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1" fontId="3" fillId="0" borderId="19" xfId="0" applyNumberFormat="1" applyFont="1" applyFill="1" applyBorder="1" applyAlignment="1" applyProtection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2"/>
    <cellStyle name="Финансовый 2" xfId="3"/>
    <cellStyle name="Финансовый 2 2" xfId="4"/>
    <cellStyle name="Финансовый 2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0"/>
  <sheetViews>
    <sheetView tabSelected="1" workbookViewId="0">
      <pane ySplit="4" topLeftCell="A5" activePane="bottomLeft" state="frozen"/>
      <selection pane="bottomLeft" activeCell="O13" sqref="O13"/>
    </sheetView>
  </sheetViews>
  <sheetFormatPr defaultColWidth="10.28515625" defaultRowHeight="15"/>
  <cols>
    <col min="1" max="1" width="4.140625" style="1" customWidth="1"/>
    <col min="2" max="2" width="31.7109375" style="1" customWidth="1"/>
    <col min="3" max="3" width="8.85546875" style="1" customWidth="1"/>
    <col min="4" max="4" width="8.42578125" style="1" customWidth="1"/>
    <col min="5" max="5" width="6.28515625" style="1" customWidth="1"/>
    <col min="6" max="6" width="7.5703125" style="1" customWidth="1"/>
    <col min="7" max="7" width="6.28515625" style="1" customWidth="1"/>
    <col min="8" max="8" width="7.7109375" style="1" customWidth="1"/>
    <col min="9" max="9" width="6.28515625" style="1" customWidth="1"/>
    <col min="10" max="10" width="7.5703125" style="1" customWidth="1"/>
    <col min="11" max="11" width="6.28515625" style="1" customWidth="1"/>
    <col min="12" max="12" width="7.140625" style="1" customWidth="1"/>
    <col min="13" max="13" width="6.28515625" style="1" customWidth="1"/>
    <col min="14" max="14" width="8.140625" style="1" customWidth="1"/>
    <col min="15" max="15" width="6.28515625" style="1" customWidth="1"/>
    <col min="16" max="16" width="7" style="1" customWidth="1"/>
    <col min="17" max="17" width="6.28515625" style="1" customWidth="1"/>
    <col min="18" max="18" width="7.85546875" style="1" customWidth="1"/>
    <col min="19" max="19" width="9" style="1" customWidth="1"/>
    <col min="20" max="20" width="7.85546875" style="1" customWidth="1"/>
    <col min="21" max="21" width="9" style="1" customWidth="1"/>
    <col min="22" max="22" width="8" style="1" customWidth="1"/>
    <col min="23" max="23" width="6.28515625" style="1" customWidth="1"/>
    <col min="24" max="24" width="9" style="1" customWidth="1"/>
    <col min="25" max="25" width="6.5703125" style="1" customWidth="1"/>
    <col min="26" max="28" width="8.85546875" style="1" customWidth="1"/>
    <col min="29" max="29" width="7" style="1" customWidth="1"/>
    <col min="30" max="31" width="9.5703125" style="1" customWidth="1"/>
    <col min="32" max="32" width="10.140625" style="1" customWidth="1"/>
    <col min="33" max="33" width="12" style="1" customWidth="1"/>
    <col min="34" max="34" width="7" style="1" customWidth="1"/>
    <col min="35" max="36" width="11" style="1" customWidth="1"/>
    <col min="37" max="37" width="10" style="1" customWidth="1"/>
    <col min="38" max="38" width="16.85546875" style="1" customWidth="1"/>
    <col min="39" max="39" width="10.28515625" style="1"/>
    <col min="40" max="40" width="11.5703125" style="1" bestFit="1" customWidth="1"/>
    <col min="41" max="41" width="10.140625" style="1" customWidth="1"/>
    <col min="42" max="42" width="11.5703125" style="1" customWidth="1"/>
    <col min="43" max="44" width="10.28515625" style="1"/>
    <col min="45" max="45" width="13.140625" style="1" bestFit="1" customWidth="1"/>
    <col min="46" max="47" width="13.140625" style="1" customWidth="1"/>
    <col min="48" max="48" width="10.85546875" style="1" customWidth="1"/>
    <col min="49" max="49" width="10.28515625" style="1"/>
    <col min="50" max="50" width="13.140625" style="1" bestFit="1" customWidth="1"/>
    <col min="51" max="51" width="13.140625" style="1" customWidth="1"/>
    <col min="52" max="52" width="8.7109375" style="1" customWidth="1"/>
    <col min="53" max="54" width="13" style="1" customWidth="1"/>
    <col min="55" max="55" width="10.7109375" style="1" customWidth="1"/>
    <col min="56" max="56" width="9.7109375" style="1" customWidth="1"/>
    <col min="57" max="16384" width="10.28515625" style="1"/>
  </cols>
  <sheetData>
    <row r="1" spans="1:56" ht="42.75" customHeight="1">
      <c r="B1" s="117" t="s">
        <v>125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</row>
    <row r="2" spans="1:56" s="3" customFormat="1" ht="36" customHeight="1">
      <c r="B2" s="141" t="s">
        <v>68</v>
      </c>
      <c r="C2" s="134" t="s">
        <v>9</v>
      </c>
      <c r="D2" s="135"/>
      <c r="E2" s="136"/>
      <c r="F2" s="144" t="s">
        <v>104</v>
      </c>
      <c r="G2" s="144"/>
      <c r="H2" s="144"/>
      <c r="I2" s="144"/>
      <c r="J2" s="144"/>
      <c r="K2" s="144"/>
      <c r="L2" s="144"/>
      <c r="M2" s="144"/>
      <c r="N2" s="126" t="s">
        <v>69</v>
      </c>
      <c r="O2" s="128"/>
      <c r="P2" s="126" t="s">
        <v>103</v>
      </c>
      <c r="Q2" s="128"/>
      <c r="R2" s="139" t="s">
        <v>139</v>
      </c>
      <c r="S2" s="126" t="s">
        <v>109</v>
      </c>
      <c r="T2" s="128"/>
      <c r="U2" s="126" t="s">
        <v>110</v>
      </c>
      <c r="V2" s="128"/>
      <c r="W2" s="134" t="s">
        <v>11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6"/>
      <c r="AQ2" s="118" t="s">
        <v>95</v>
      </c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20"/>
    </row>
    <row r="3" spans="1:56" s="2" customFormat="1" ht="75.75" customHeight="1">
      <c r="B3" s="142"/>
      <c r="C3" s="46" t="s">
        <v>0</v>
      </c>
      <c r="D3" s="148" t="s">
        <v>134</v>
      </c>
      <c r="E3" s="149"/>
      <c r="F3" s="150" t="s">
        <v>105</v>
      </c>
      <c r="G3" s="150"/>
      <c r="H3" s="150" t="s">
        <v>106</v>
      </c>
      <c r="I3" s="150"/>
      <c r="J3" s="150" t="s">
        <v>108</v>
      </c>
      <c r="K3" s="150"/>
      <c r="L3" s="150" t="s">
        <v>107</v>
      </c>
      <c r="M3" s="150"/>
      <c r="N3" s="137"/>
      <c r="O3" s="138"/>
      <c r="P3" s="137"/>
      <c r="Q3" s="138"/>
      <c r="R3" s="140"/>
      <c r="S3" s="137"/>
      <c r="T3" s="138"/>
      <c r="U3" s="137"/>
      <c r="V3" s="138"/>
      <c r="W3" s="133" t="s">
        <v>5</v>
      </c>
      <c r="X3" s="133"/>
      <c r="Y3" s="133" t="s">
        <v>6</v>
      </c>
      <c r="Z3" s="133"/>
      <c r="AA3" s="130" t="s">
        <v>88</v>
      </c>
      <c r="AB3" s="132"/>
      <c r="AC3" s="130" t="s">
        <v>86</v>
      </c>
      <c r="AD3" s="131"/>
      <c r="AE3" s="132"/>
      <c r="AF3" s="130" t="s">
        <v>94</v>
      </c>
      <c r="AG3" s="132"/>
      <c r="AH3" s="130" t="s">
        <v>7</v>
      </c>
      <c r="AI3" s="132"/>
      <c r="AJ3" s="133" t="s">
        <v>87</v>
      </c>
      <c r="AK3" s="133"/>
      <c r="AL3" s="133"/>
      <c r="AM3" s="121" t="s">
        <v>91</v>
      </c>
      <c r="AN3" s="122"/>
      <c r="AO3" s="122"/>
      <c r="AP3" s="123"/>
      <c r="AQ3" s="124" t="s">
        <v>96</v>
      </c>
      <c r="AR3" s="125"/>
      <c r="AS3" s="125"/>
      <c r="AT3" s="91"/>
      <c r="AU3" s="91"/>
      <c r="AV3" s="51"/>
      <c r="AW3" s="121" t="s">
        <v>97</v>
      </c>
      <c r="AX3" s="122"/>
      <c r="AY3" s="122"/>
      <c r="AZ3" s="122"/>
      <c r="BA3" s="122"/>
      <c r="BB3" s="122"/>
      <c r="BC3" s="122"/>
      <c r="BD3" s="123"/>
    </row>
    <row r="4" spans="1:56" ht="78" customHeight="1">
      <c r="B4" s="142"/>
      <c r="C4" s="28" t="s">
        <v>1</v>
      </c>
      <c r="D4" s="16" t="s">
        <v>1</v>
      </c>
      <c r="E4" s="16" t="s">
        <v>8</v>
      </c>
      <c r="F4" s="16" t="s">
        <v>1</v>
      </c>
      <c r="G4" s="16" t="s">
        <v>8</v>
      </c>
      <c r="H4" s="16" t="s">
        <v>1</v>
      </c>
      <c r="I4" s="16" t="s">
        <v>8</v>
      </c>
      <c r="J4" s="16" t="s">
        <v>1</v>
      </c>
      <c r="K4" s="16" t="s">
        <v>8</v>
      </c>
      <c r="L4" s="16" t="s">
        <v>1</v>
      </c>
      <c r="M4" s="16" t="s">
        <v>8</v>
      </c>
      <c r="N4" s="16" t="s">
        <v>1</v>
      </c>
      <c r="O4" s="16" t="s">
        <v>8</v>
      </c>
      <c r="P4" s="16" t="s">
        <v>1</v>
      </c>
      <c r="Q4" s="16" t="s">
        <v>8</v>
      </c>
      <c r="R4" s="16" t="s">
        <v>8</v>
      </c>
      <c r="S4" s="16" t="s">
        <v>1</v>
      </c>
      <c r="T4" s="16" t="s">
        <v>8</v>
      </c>
      <c r="U4" s="16" t="s">
        <v>1</v>
      </c>
      <c r="V4" s="16" t="s">
        <v>8</v>
      </c>
      <c r="W4" s="16" t="s">
        <v>1</v>
      </c>
      <c r="X4" s="16" t="s">
        <v>15</v>
      </c>
      <c r="Y4" s="16" t="s">
        <v>1</v>
      </c>
      <c r="Z4" s="16" t="s">
        <v>18</v>
      </c>
      <c r="AA4" s="16" t="s">
        <v>1</v>
      </c>
      <c r="AB4" s="16" t="s">
        <v>8</v>
      </c>
      <c r="AC4" s="16" t="s">
        <v>1</v>
      </c>
      <c r="AD4" s="16" t="s">
        <v>16</v>
      </c>
      <c r="AE4" s="16" t="s">
        <v>89</v>
      </c>
      <c r="AF4" s="16" t="s">
        <v>1</v>
      </c>
      <c r="AG4" s="16" t="s">
        <v>90</v>
      </c>
      <c r="AH4" s="16" t="s">
        <v>1</v>
      </c>
      <c r="AI4" s="16" t="s">
        <v>17</v>
      </c>
      <c r="AJ4" s="16" t="s">
        <v>1</v>
      </c>
      <c r="AK4" s="16" t="s">
        <v>93</v>
      </c>
      <c r="AL4" s="29" t="s">
        <v>85</v>
      </c>
      <c r="AM4" s="28" t="s">
        <v>1</v>
      </c>
      <c r="AN4" s="28" t="s">
        <v>92</v>
      </c>
      <c r="AO4" s="37" t="s">
        <v>111</v>
      </c>
      <c r="AP4" s="28" t="s">
        <v>100</v>
      </c>
      <c r="AQ4" s="16" t="s">
        <v>1</v>
      </c>
      <c r="AR4" s="16" t="s">
        <v>124</v>
      </c>
      <c r="AS4" s="16" t="s">
        <v>92</v>
      </c>
      <c r="AT4" s="16" t="s">
        <v>165</v>
      </c>
      <c r="AU4" s="16" t="s">
        <v>166</v>
      </c>
      <c r="AV4" s="37" t="s">
        <v>111</v>
      </c>
      <c r="AW4" s="16" t="s">
        <v>99</v>
      </c>
      <c r="AX4" s="16" t="s">
        <v>92</v>
      </c>
      <c r="AY4" s="29" t="s">
        <v>98</v>
      </c>
      <c r="AZ4" s="29" t="s">
        <v>123</v>
      </c>
      <c r="BA4" s="16" t="s">
        <v>165</v>
      </c>
      <c r="BB4" s="16" t="s">
        <v>166</v>
      </c>
      <c r="BC4" s="37" t="s">
        <v>111</v>
      </c>
      <c r="BD4" s="29" t="s">
        <v>123</v>
      </c>
    </row>
    <row r="5" spans="1:56" ht="17.25" customHeight="1">
      <c r="B5" s="111">
        <v>1</v>
      </c>
      <c r="C5" s="16">
        <v>2</v>
      </c>
      <c r="D5" s="16">
        <v>3</v>
      </c>
      <c r="E5" s="16">
        <v>4</v>
      </c>
      <c r="F5" s="111">
        <v>5</v>
      </c>
      <c r="G5" s="111">
        <v>6</v>
      </c>
      <c r="H5" s="16">
        <v>7</v>
      </c>
      <c r="I5" s="16">
        <v>8</v>
      </c>
      <c r="J5" s="16">
        <v>9</v>
      </c>
      <c r="K5" s="111">
        <v>10</v>
      </c>
      <c r="L5" s="111">
        <v>11</v>
      </c>
      <c r="M5" s="16">
        <v>12</v>
      </c>
      <c r="N5" s="16">
        <v>13</v>
      </c>
      <c r="O5" s="16">
        <v>14</v>
      </c>
      <c r="P5" s="111">
        <v>15</v>
      </c>
      <c r="Q5" s="111">
        <v>16</v>
      </c>
      <c r="R5" s="16">
        <v>17</v>
      </c>
      <c r="S5" s="16">
        <v>18</v>
      </c>
      <c r="T5" s="16">
        <v>19</v>
      </c>
      <c r="U5" s="111">
        <v>20</v>
      </c>
      <c r="V5" s="111">
        <v>21</v>
      </c>
      <c r="W5" s="16">
        <v>22</v>
      </c>
      <c r="X5" s="16">
        <v>23</v>
      </c>
      <c r="Y5" s="16">
        <v>24</v>
      </c>
      <c r="Z5" s="111">
        <v>25</v>
      </c>
      <c r="AA5" s="111">
        <v>26</v>
      </c>
      <c r="AB5" s="16">
        <v>27</v>
      </c>
      <c r="AC5" s="16">
        <v>28</v>
      </c>
      <c r="AD5" s="16">
        <v>29</v>
      </c>
      <c r="AE5" s="111">
        <v>30</v>
      </c>
      <c r="AF5" s="111">
        <v>31</v>
      </c>
      <c r="AG5" s="16">
        <v>32</v>
      </c>
      <c r="AH5" s="16">
        <v>33</v>
      </c>
      <c r="AI5" s="16">
        <v>34</v>
      </c>
      <c r="AJ5" s="111">
        <v>35</v>
      </c>
      <c r="AK5" s="111">
        <v>36</v>
      </c>
      <c r="AL5" s="16">
        <v>37</v>
      </c>
      <c r="AM5" s="16">
        <v>38</v>
      </c>
      <c r="AN5" s="16">
        <v>39</v>
      </c>
      <c r="AO5" s="111">
        <v>40</v>
      </c>
      <c r="AP5" s="111">
        <v>41</v>
      </c>
      <c r="AQ5" s="16">
        <v>42</v>
      </c>
      <c r="AR5" s="16">
        <v>43</v>
      </c>
      <c r="AS5" s="16">
        <v>44</v>
      </c>
      <c r="AT5" s="111">
        <v>45</v>
      </c>
      <c r="AU5" s="111">
        <v>46</v>
      </c>
      <c r="AV5" s="16">
        <v>47</v>
      </c>
      <c r="AW5" s="16">
        <v>48</v>
      </c>
      <c r="AX5" s="16">
        <v>49</v>
      </c>
      <c r="AY5" s="111">
        <v>50</v>
      </c>
      <c r="AZ5" s="111">
        <v>51</v>
      </c>
      <c r="BA5" s="16">
        <v>52</v>
      </c>
      <c r="BB5" s="16">
        <v>53</v>
      </c>
      <c r="BC5" s="16">
        <v>54</v>
      </c>
      <c r="BD5" s="111">
        <v>55</v>
      </c>
    </row>
    <row r="6" spans="1:56" ht="27" customHeight="1">
      <c r="A6" s="58">
        <v>1</v>
      </c>
      <c r="B6" s="162" t="s">
        <v>19</v>
      </c>
      <c r="C6" s="113">
        <v>4695</v>
      </c>
      <c r="D6" s="114">
        <v>4397</v>
      </c>
      <c r="E6" s="8">
        <f t="shared" ref="E6:E54" si="0">D6*100/C6</f>
        <v>93.652822151224711</v>
      </c>
      <c r="F6" s="10">
        <v>1757</v>
      </c>
      <c r="G6" s="8">
        <f>F6*100/D6</f>
        <v>39.959062997498293</v>
      </c>
      <c r="H6" s="10">
        <v>70</v>
      </c>
      <c r="I6" s="8">
        <f>H6*100/D6</f>
        <v>1.5919945417329997</v>
      </c>
      <c r="J6" s="10">
        <v>2259</v>
      </c>
      <c r="K6" s="8">
        <f>J6*100/D6</f>
        <v>51.375938139640667</v>
      </c>
      <c r="L6" s="10">
        <v>311</v>
      </c>
      <c r="M6" s="8">
        <f>L6*100/D6</f>
        <v>7.0730043211280416</v>
      </c>
      <c r="N6" s="10">
        <v>1084</v>
      </c>
      <c r="O6" s="8">
        <f>N6*100/D6</f>
        <v>24.653172617693883</v>
      </c>
      <c r="P6" s="10">
        <v>1084</v>
      </c>
      <c r="Q6" s="8">
        <f t="shared" ref="Q6:Q40" si="1">P6*100/N6</f>
        <v>100</v>
      </c>
      <c r="R6" s="8">
        <f>P6*100/D6</f>
        <v>24.653172617693883</v>
      </c>
      <c r="S6" s="10">
        <v>62</v>
      </c>
      <c r="T6" s="8">
        <f>S6*100/D6</f>
        <v>1.4100523083920855</v>
      </c>
      <c r="U6" s="10">
        <v>0</v>
      </c>
      <c r="V6" s="8">
        <f>U6*100/D6</f>
        <v>0</v>
      </c>
      <c r="W6" s="114">
        <v>8</v>
      </c>
      <c r="X6" s="17">
        <f>W6*100/D6</f>
        <v>0.18194223334091425</v>
      </c>
      <c r="Y6" s="114">
        <v>6</v>
      </c>
      <c r="Z6" s="17">
        <f>Y6*100/D6</f>
        <v>0.1364566750056857</v>
      </c>
      <c r="AA6" s="10">
        <v>19</v>
      </c>
      <c r="AB6" s="17">
        <f>AA6*100/D6</f>
        <v>0.43211280418467135</v>
      </c>
      <c r="AC6" s="114">
        <v>19</v>
      </c>
      <c r="AD6" s="17">
        <f>AC6*100/D6</f>
        <v>0.43211280418467135</v>
      </c>
      <c r="AE6" s="8">
        <f>AC6*100/AA6</f>
        <v>100</v>
      </c>
      <c r="AF6" s="10">
        <v>1</v>
      </c>
      <c r="AG6" s="8">
        <f>AF6*100/AC6</f>
        <v>5.2631578947368425</v>
      </c>
      <c r="AH6" s="114">
        <v>51</v>
      </c>
      <c r="AI6" s="17">
        <f>AH6*100/D6</f>
        <v>1.1598817375483284</v>
      </c>
      <c r="AJ6" s="114">
        <v>12</v>
      </c>
      <c r="AK6" s="114">
        <v>401</v>
      </c>
      <c r="AL6" s="8">
        <f>AJ6*100/AK6</f>
        <v>2.9925187032418954</v>
      </c>
      <c r="AM6" s="114">
        <v>993</v>
      </c>
      <c r="AN6" s="8">
        <f>AM6*100/D6</f>
        <v>22.583579713440983</v>
      </c>
      <c r="AO6" s="10">
        <v>993</v>
      </c>
      <c r="AP6" s="8">
        <f>AM6*100/N6</f>
        <v>91.605166051660518</v>
      </c>
      <c r="AQ6" s="114">
        <v>52</v>
      </c>
      <c r="AR6" s="114">
        <v>52</v>
      </c>
      <c r="AS6" s="17">
        <f>AQ6*100/D6</f>
        <v>1.1826245167159426</v>
      </c>
      <c r="AT6" s="10">
        <v>45</v>
      </c>
      <c r="AU6" s="8">
        <f>AT6*100/AQ6</f>
        <v>86.538461538461533</v>
      </c>
      <c r="AV6" s="10">
        <v>52</v>
      </c>
      <c r="AW6" s="114">
        <v>6</v>
      </c>
      <c r="AX6" s="17">
        <f>AW6*100/D6</f>
        <v>0.1364566750056857</v>
      </c>
      <c r="AY6" s="10">
        <v>5</v>
      </c>
      <c r="AZ6" s="10">
        <v>3</v>
      </c>
      <c r="BA6" s="10">
        <v>6</v>
      </c>
      <c r="BB6" s="8">
        <f>BA6*100/AW6</f>
        <v>100</v>
      </c>
      <c r="BC6" s="114">
        <v>6</v>
      </c>
      <c r="BD6" s="114">
        <v>6</v>
      </c>
    </row>
    <row r="7" spans="1:56" ht="27" customHeight="1">
      <c r="A7" s="58">
        <v>2</v>
      </c>
      <c r="B7" s="4" t="s">
        <v>67</v>
      </c>
      <c r="C7" s="114">
        <v>18535</v>
      </c>
      <c r="D7" s="114">
        <v>16710</v>
      </c>
      <c r="E7" s="8">
        <f t="shared" si="0"/>
        <v>90.153763150795797</v>
      </c>
      <c r="F7" s="10">
        <v>3348</v>
      </c>
      <c r="G7" s="8">
        <f>F7*100/D7</f>
        <v>20.035906642728904</v>
      </c>
      <c r="H7" s="10">
        <v>2611</v>
      </c>
      <c r="I7" s="8">
        <f>H7*100/D7</f>
        <v>15.625374027528427</v>
      </c>
      <c r="J7" s="10">
        <v>7508</v>
      </c>
      <c r="K7" s="8">
        <f>J7*100/D7</f>
        <v>44.931178934769598</v>
      </c>
      <c r="L7" s="10">
        <v>3243</v>
      </c>
      <c r="M7" s="8">
        <f>L7*100/D7</f>
        <v>19.407540394973068</v>
      </c>
      <c r="N7" s="10">
        <v>4066</v>
      </c>
      <c r="O7" s="8">
        <f>N7*100/D7</f>
        <v>24.332734889287853</v>
      </c>
      <c r="P7" s="10">
        <v>4066</v>
      </c>
      <c r="Q7" s="8">
        <f t="shared" si="1"/>
        <v>100</v>
      </c>
      <c r="R7" s="8">
        <f>P7*100/D7</f>
        <v>24.332734889287853</v>
      </c>
      <c r="S7" s="10">
        <v>598</v>
      </c>
      <c r="T7" s="8">
        <f>S7*100/D7</f>
        <v>3.5786953919808497</v>
      </c>
      <c r="U7" s="10">
        <v>331</v>
      </c>
      <c r="V7" s="8">
        <f>U7*100/D7</f>
        <v>1.9808497905445841</v>
      </c>
      <c r="W7" s="114">
        <v>266</v>
      </c>
      <c r="X7" s="17">
        <f>W7*100/D7</f>
        <v>1.5918611609814481</v>
      </c>
      <c r="Y7" s="114">
        <v>411</v>
      </c>
      <c r="Z7" s="17">
        <f>Y7*100/D7</f>
        <v>2.4596050269299821</v>
      </c>
      <c r="AA7" s="10">
        <v>280</v>
      </c>
      <c r="AB7" s="17">
        <f>AA7*100/D7</f>
        <v>1.6756433273488929</v>
      </c>
      <c r="AC7" s="114">
        <v>280</v>
      </c>
      <c r="AD7" s="17">
        <f>AC7*100/D7</f>
        <v>1.6756433273488929</v>
      </c>
      <c r="AE7" s="8">
        <f t="shared" ref="AE7:AE68" si="2">AC7*100/AA7</f>
        <v>100</v>
      </c>
      <c r="AF7" s="10">
        <v>74</v>
      </c>
      <c r="AG7" s="8">
        <f t="shared" ref="AG7:AG68" si="3">AF7*100/AC7</f>
        <v>26.428571428571427</v>
      </c>
      <c r="AH7" s="114">
        <v>257</v>
      </c>
      <c r="AI7" s="17">
        <f>AH7*100/D7</f>
        <v>1.5380011968880909</v>
      </c>
      <c r="AJ7" s="114">
        <v>444</v>
      </c>
      <c r="AK7" s="10">
        <v>587</v>
      </c>
      <c r="AL7" s="8">
        <f t="shared" ref="AL7:AL68" si="4">AJ7*100/AK7</f>
        <v>75.638841567291308</v>
      </c>
      <c r="AM7" s="114">
        <v>3493</v>
      </c>
      <c r="AN7" s="8">
        <f>AM7*100/D7</f>
        <v>20.903650508677437</v>
      </c>
      <c r="AO7" s="10">
        <v>3443</v>
      </c>
      <c r="AP7" s="8">
        <f>AM7*100/N7</f>
        <v>85.907525823905559</v>
      </c>
      <c r="AQ7" s="114">
        <v>294</v>
      </c>
      <c r="AR7" s="114">
        <v>275</v>
      </c>
      <c r="AS7" s="17">
        <f>AQ7*100/D7</f>
        <v>1.7594254937163376</v>
      </c>
      <c r="AT7" s="10">
        <v>294</v>
      </c>
      <c r="AU7" s="8">
        <f t="shared" ref="AU7:AU68" si="5">AT7*100/AQ7</f>
        <v>100</v>
      </c>
      <c r="AV7" s="10">
        <v>291</v>
      </c>
      <c r="AW7" s="114">
        <v>17</v>
      </c>
      <c r="AX7" s="17">
        <f>AW7*100/D7</f>
        <v>0.10173548773189707</v>
      </c>
      <c r="AY7" s="10">
        <v>17</v>
      </c>
      <c r="AZ7" s="10">
        <v>17</v>
      </c>
      <c r="BA7" s="10">
        <v>17</v>
      </c>
      <c r="BB7" s="8">
        <f t="shared" ref="BB7:BB68" si="6">BA7*100/AW7</f>
        <v>100</v>
      </c>
      <c r="BC7" s="114">
        <v>16</v>
      </c>
      <c r="BD7" s="114">
        <v>16</v>
      </c>
    </row>
    <row r="8" spans="1:56" ht="27" customHeight="1">
      <c r="A8" s="58">
        <v>3</v>
      </c>
      <c r="B8" s="4" t="s">
        <v>20</v>
      </c>
      <c r="C8" s="114">
        <v>4982</v>
      </c>
      <c r="D8" s="114">
        <v>5079</v>
      </c>
      <c r="E8" s="8">
        <f t="shared" si="0"/>
        <v>101.94700923323967</v>
      </c>
      <c r="F8" s="10">
        <v>661</v>
      </c>
      <c r="G8" s="8">
        <f>F8*100/D8</f>
        <v>13.014372908052767</v>
      </c>
      <c r="H8" s="10">
        <v>101</v>
      </c>
      <c r="I8" s="8">
        <f>H8*100/D8</f>
        <v>1.98858042921835</v>
      </c>
      <c r="J8" s="10">
        <v>3352</v>
      </c>
      <c r="K8" s="8">
        <f>J8*100/D8</f>
        <v>65.997243551880288</v>
      </c>
      <c r="L8" s="10">
        <v>965</v>
      </c>
      <c r="M8" s="8">
        <f>L8*100/D8</f>
        <v>18.999803110848593</v>
      </c>
      <c r="N8" s="10">
        <v>1891</v>
      </c>
      <c r="O8" s="8">
        <f>N8*100/D8</f>
        <v>37.231738531206929</v>
      </c>
      <c r="P8" s="10">
        <v>1870</v>
      </c>
      <c r="Q8" s="8">
        <f t="shared" si="1"/>
        <v>98.889476467477522</v>
      </c>
      <c r="R8" s="8">
        <f>P8*100/D8</f>
        <v>36.818271313250641</v>
      </c>
      <c r="S8" s="10">
        <v>215</v>
      </c>
      <c r="T8" s="8">
        <f>S8*100/D8</f>
        <v>4.233116755266785</v>
      </c>
      <c r="U8" s="10">
        <v>313</v>
      </c>
      <c r="V8" s="8">
        <f>U8*100/D8</f>
        <v>6.1626304390628075</v>
      </c>
      <c r="W8" s="114">
        <v>5</v>
      </c>
      <c r="X8" s="17">
        <f>W8*100/D8</f>
        <v>9.8444575703878712E-2</v>
      </c>
      <c r="Y8" s="114">
        <v>234</v>
      </c>
      <c r="Z8" s="17">
        <f>Y8*100/D8</f>
        <v>4.6072061429415241</v>
      </c>
      <c r="AA8" s="10">
        <v>9</v>
      </c>
      <c r="AB8" s="17">
        <f>AA8*100/D8</f>
        <v>0.1772002362669817</v>
      </c>
      <c r="AC8" s="114">
        <v>6</v>
      </c>
      <c r="AD8" s="17">
        <f>AC8*100/D8</f>
        <v>0.11813349084465447</v>
      </c>
      <c r="AE8" s="8">
        <f t="shared" si="2"/>
        <v>66.666666666666671</v>
      </c>
      <c r="AF8" s="10">
        <v>0</v>
      </c>
      <c r="AG8" s="8">
        <v>0</v>
      </c>
      <c r="AH8" s="114">
        <v>78</v>
      </c>
      <c r="AI8" s="17">
        <f>AH8*100/D8</f>
        <v>1.5357353809805079</v>
      </c>
      <c r="AJ8" s="114">
        <v>28</v>
      </c>
      <c r="AK8" s="10">
        <v>102</v>
      </c>
      <c r="AL8" s="8">
        <f t="shared" si="4"/>
        <v>27.450980392156861</v>
      </c>
      <c r="AM8" s="114">
        <v>1500</v>
      </c>
      <c r="AN8" s="8">
        <f>AM8*100/D8</f>
        <v>29.533372711163615</v>
      </c>
      <c r="AO8" s="10">
        <v>1510</v>
      </c>
      <c r="AP8" s="8">
        <f>AM8*100/N8</f>
        <v>79.323109465891065</v>
      </c>
      <c r="AQ8" s="114">
        <v>83</v>
      </c>
      <c r="AR8" s="114">
        <v>88</v>
      </c>
      <c r="AS8" s="17">
        <f>AQ8*100/D8</f>
        <v>1.6341799566843866</v>
      </c>
      <c r="AT8" s="10">
        <v>2</v>
      </c>
      <c r="AU8" s="8">
        <f t="shared" si="5"/>
        <v>2.4096385542168677</v>
      </c>
      <c r="AV8" s="10">
        <v>90</v>
      </c>
      <c r="AW8" s="114">
        <v>8</v>
      </c>
      <c r="AX8" s="17">
        <f>AW8*100/D8</f>
        <v>0.15751132112620594</v>
      </c>
      <c r="AY8" s="10">
        <v>7</v>
      </c>
      <c r="AZ8" s="10">
        <v>7</v>
      </c>
      <c r="BA8" s="10">
        <v>2</v>
      </c>
      <c r="BB8" s="8">
        <f t="shared" si="6"/>
        <v>25</v>
      </c>
      <c r="BC8" s="114">
        <v>8</v>
      </c>
      <c r="BD8" s="114">
        <v>8</v>
      </c>
    </row>
    <row r="9" spans="1:56" ht="27" customHeight="1">
      <c r="A9" s="58">
        <v>4</v>
      </c>
      <c r="B9" s="4" t="s">
        <v>21</v>
      </c>
      <c r="C9" s="114">
        <v>17069</v>
      </c>
      <c r="D9" s="114">
        <v>18428</v>
      </c>
      <c r="E9" s="8">
        <f t="shared" si="0"/>
        <v>107.9618020973695</v>
      </c>
      <c r="F9" s="10">
        <v>5031</v>
      </c>
      <c r="G9" s="8">
        <f>F9*100/D9</f>
        <v>27.300846537877142</v>
      </c>
      <c r="H9" s="10">
        <v>2217</v>
      </c>
      <c r="I9" s="8">
        <f>H9*100/D9</f>
        <v>12.030605600173649</v>
      </c>
      <c r="J9" s="10">
        <v>10362</v>
      </c>
      <c r="K9" s="8">
        <f>J9*100/D9</f>
        <v>56.229650531799436</v>
      </c>
      <c r="L9" s="10">
        <v>818</v>
      </c>
      <c r="M9" s="8">
        <f>L9*100/D9</f>
        <v>4.4388973301497723</v>
      </c>
      <c r="N9" s="10">
        <v>10396</v>
      </c>
      <c r="O9" s="8">
        <f>N9*100/D9</f>
        <v>56.414152376817889</v>
      </c>
      <c r="P9" s="10">
        <v>10396</v>
      </c>
      <c r="Q9" s="8">
        <f t="shared" si="1"/>
        <v>100</v>
      </c>
      <c r="R9" s="8">
        <f>P9*100/D9</f>
        <v>56.414152376817889</v>
      </c>
      <c r="S9" s="10">
        <v>100</v>
      </c>
      <c r="T9" s="8">
        <f>S9*100/D9</f>
        <v>0.54265248534838284</v>
      </c>
      <c r="U9" s="10">
        <v>88</v>
      </c>
      <c r="V9" s="8">
        <f>U9*100/D9</f>
        <v>0.47753418710657697</v>
      </c>
      <c r="W9" s="114">
        <v>39</v>
      </c>
      <c r="X9" s="17">
        <f>W9*100/D9</f>
        <v>0.21163446928586932</v>
      </c>
      <c r="Y9" s="114">
        <v>3</v>
      </c>
      <c r="Z9" s="17">
        <f>Y9*100/D9</f>
        <v>1.6279574560451485E-2</v>
      </c>
      <c r="AA9" s="10">
        <v>50</v>
      </c>
      <c r="AB9" s="17">
        <f>AA9*100/D9</f>
        <v>0.27132624267419142</v>
      </c>
      <c r="AC9" s="114">
        <v>50</v>
      </c>
      <c r="AD9" s="17">
        <f>AC9*100/D9</f>
        <v>0.27132624267419142</v>
      </c>
      <c r="AE9" s="8">
        <f t="shared" si="2"/>
        <v>100</v>
      </c>
      <c r="AF9" s="10">
        <v>50</v>
      </c>
      <c r="AG9" s="8">
        <f t="shared" si="3"/>
        <v>100</v>
      </c>
      <c r="AH9" s="114">
        <v>3647</v>
      </c>
      <c r="AI9" s="17">
        <f>AH9*100/D9</f>
        <v>19.790536140655526</v>
      </c>
      <c r="AJ9" s="114">
        <v>14</v>
      </c>
      <c r="AK9" s="10">
        <v>25</v>
      </c>
      <c r="AL9" s="8">
        <f t="shared" si="4"/>
        <v>56</v>
      </c>
      <c r="AM9" s="114">
        <v>10824</v>
      </c>
      <c r="AN9" s="8">
        <f>AM9*100/D9</f>
        <v>58.736705014108963</v>
      </c>
      <c r="AO9" s="10">
        <v>9876</v>
      </c>
      <c r="AP9" s="8">
        <f>AM9*100/N9</f>
        <v>104.11696806464025</v>
      </c>
      <c r="AQ9" s="114">
        <v>459</v>
      </c>
      <c r="AR9" s="114">
        <v>461</v>
      </c>
      <c r="AS9" s="17">
        <f>AQ9*100/D9</f>
        <v>2.4907749077490773</v>
      </c>
      <c r="AT9" s="10">
        <v>321</v>
      </c>
      <c r="AU9" s="8">
        <f t="shared" si="5"/>
        <v>69.93464052287581</v>
      </c>
      <c r="AV9" s="10">
        <v>188</v>
      </c>
      <c r="AW9" s="114">
        <v>12</v>
      </c>
      <c r="AX9" s="17">
        <f>AW9*100/D9</f>
        <v>6.5118298241805941E-2</v>
      </c>
      <c r="AY9" s="10">
        <v>12</v>
      </c>
      <c r="AZ9" s="10">
        <v>12</v>
      </c>
      <c r="BA9" s="10">
        <v>12</v>
      </c>
      <c r="BB9" s="8">
        <f t="shared" si="6"/>
        <v>100</v>
      </c>
      <c r="BC9" s="114">
        <v>12</v>
      </c>
      <c r="BD9" s="114">
        <v>12</v>
      </c>
    </row>
    <row r="10" spans="1:56" ht="27" customHeight="1">
      <c r="A10" s="58">
        <v>5</v>
      </c>
      <c r="B10" s="7" t="s">
        <v>22</v>
      </c>
      <c r="C10" s="114">
        <v>18465</v>
      </c>
      <c r="D10" s="114">
        <v>18536</v>
      </c>
      <c r="E10" s="8">
        <f t="shared" si="0"/>
        <v>100.3845112374763</v>
      </c>
      <c r="F10" s="10">
        <v>1433</v>
      </c>
      <c r="G10" s="8">
        <f>F10*100/D10</f>
        <v>7.7309020284851098</v>
      </c>
      <c r="H10" s="10">
        <v>1931</v>
      </c>
      <c r="I10" s="8">
        <f>H10*100/D10</f>
        <v>10.417565817867933</v>
      </c>
      <c r="J10" s="10">
        <v>11531</v>
      </c>
      <c r="K10" s="8">
        <f>J10*100/D10</f>
        <v>62.208675010789811</v>
      </c>
      <c r="L10" s="10">
        <v>3641</v>
      </c>
      <c r="M10" s="8">
        <f>L10*100/D10</f>
        <v>19.642857142857142</v>
      </c>
      <c r="N10" s="10">
        <v>6273</v>
      </c>
      <c r="O10" s="8">
        <f>N10*100/D10</f>
        <v>33.842252913249894</v>
      </c>
      <c r="P10" s="10">
        <v>5617</v>
      </c>
      <c r="Q10" s="8">
        <f t="shared" si="1"/>
        <v>89.542483660130713</v>
      </c>
      <c r="R10" s="8">
        <f>P10*100/D10</f>
        <v>30.303193785066895</v>
      </c>
      <c r="S10" s="10">
        <v>4036</v>
      </c>
      <c r="T10" s="8">
        <f>S10*100/D10</f>
        <v>21.773845489857575</v>
      </c>
      <c r="U10" s="10">
        <v>1898</v>
      </c>
      <c r="V10" s="8">
        <f>U10*100/D10</f>
        <v>10.239533880017264</v>
      </c>
      <c r="W10" s="114">
        <v>511</v>
      </c>
      <c r="X10" s="17">
        <f>W10*100/D10</f>
        <v>2.7567975830815712</v>
      </c>
      <c r="Y10" s="114">
        <v>591</v>
      </c>
      <c r="Z10" s="17">
        <f>Y10*100/D10</f>
        <v>3.1883901596892534</v>
      </c>
      <c r="AA10" s="10">
        <v>230</v>
      </c>
      <c r="AB10" s="17">
        <f>AA10*100/D10</f>
        <v>1.2408286577470868</v>
      </c>
      <c r="AC10" s="114">
        <v>230</v>
      </c>
      <c r="AD10" s="17">
        <f>AC10*100/D10</f>
        <v>1.2408286577470868</v>
      </c>
      <c r="AE10" s="8">
        <f t="shared" si="2"/>
        <v>100</v>
      </c>
      <c r="AF10" s="10">
        <v>84</v>
      </c>
      <c r="AG10" s="8">
        <f t="shared" si="3"/>
        <v>36.521739130434781</v>
      </c>
      <c r="AH10" s="114">
        <v>2625</v>
      </c>
      <c r="AI10" s="17">
        <f>AH10*100/D10</f>
        <v>14.161631419939576</v>
      </c>
      <c r="AJ10" s="114">
        <v>1147</v>
      </c>
      <c r="AK10" s="10">
        <v>1493</v>
      </c>
      <c r="AL10" s="8">
        <f t="shared" si="4"/>
        <v>76.825184192900196</v>
      </c>
      <c r="AM10" s="114">
        <v>2329</v>
      </c>
      <c r="AN10" s="8">
        <f>AM10*100/D10</f>
        <v>12.564738886491153</v>
      </c>
      <c r="AO10" s="10">
        <v>2318</v>
      </c>
      <c r="AP10" s="8">
        <f>AM10*100/N10</f>
        <v>37.12737127371274</v>
      </c>
      <c r="AQ10" s="114">
        <v>650</v>
      </c>
      <c r="AR10" s="114">
        <v>650</v>
      </c>
      <c r="AS10" s="17">
        <f>AQ10*100/D10</f>
        <v>3.5066896849374189</v>
      </c>
      <c r="AT10" s="10">
        <v>650</v>
      </c>
      <c r="AU10" s="8">
        <f t="shared" si="5"/>
        <v>100</v>
      </c>
      <c r="AV10" s="10">
        <v>650</v>
      </c>
      <c r="AW10" s="114">
        <v>38</v>
      </c>
      <c r="AX10" s="17">
        <f>AW10*100/D10</f>
        <v>0.20500647388864912</v>
      </c>
      <c r="AY10" s="10">
        <v>38</v>
      </c>
      <c r="AZ10" s="10">
        <v>38</v>
      </c>
      <c r="BA10" s="10">
        <v>38</v>
      </c>
      <c r="BB10" s="8">
        <f t="shared" si="6"/>
        <v>100</v>
      </c>
      <c r="BC10" s="114">
        <v>38</v>
      </c>
      <c r="BD10" s="114">
        <v>38</v>
      </c>
    </row>
    <row r="11" spans="1:56" ht="27" customHeight="1">
      <c r="A11" s="58">
        <v>6</v>
      </c>
      <c r="B11" s="4" t="s">
        <v>23</v>
      </c>
      <c r="C11" s="9">
        <v>18219</v>
      </c>
      <c r="D11" s="9">
        <v>18991</v>
      </c>
      <c r="E11" s="8">
        <f t="shared" si="0"/>
        <v>104.23733465063944</v>
      </c>
      <c r="F11" s="10">
        <v>2757</v>
      </c>
      <c r="G11" s="8">
        <f>F11*100/D11</f>
        <v>14.517402980359117</v>
      </c>
      <c r="H11" s="10">
        <v>3260</v>
      </c>
      <c r="I11" s="8">
        <f>H11*100/D11</f>
        <v>17.166026012321627</v>
      </c>
      <c r="J11" s="10">
        <v>9523</v>
      </c>
      <c r="K11" s="8">
        <f>J11*100/D11</f>
        <v>50.144805434153021</v>
      </c>
      <c r="L11" s="10">
        <v>3451</v>
      </c>
      <c r="M11" s="8">
        <f>L11*100/D11</f>
        <v>18.171765573166237</v>
      </c>
      <c r="N11" s="10">
        <v>6921</v>
      </c>
      <c r="O11" s="8">
        <f>N11*100/D11</f>
        <v>36.44357853720183</v>
      </c>
      <c r="P11" s="10">
        <v>6921</v>
      </c>
      <c r="Q11" s="8">
        <f t="shared" si="1"/>
        <v>100</v>
      </c>
      <c r="R11" s="8">
        <f>P11*100/D11</f>
        <v>36.44357853720183</v>
      </c>
      <c r="S11" s="10">
        <v>1496</v>
      </c>
      <c r="T11" s="8">
        <f>S11*100/D11</f>
        <v>7.8774156179242798</v>
      </c>
      <c r="U11" s="10">
        <v>750</v>
      </c>
      <c r="V11" s="8">
        <f>U11*100/D11</f>
        <v>3.949239113264178</v>
      </c>
      <c r="W11" s="9">
        <v>520</v>
      </c>
      <c r="X11" s="17">
        <f>W11*100/D11</f>
        <v>2.7381391185298298</v>
      </c>
      <c r="Y11" s="9">
        <v>2564</v>
      </c>
      <c r="Z11" s="17">
        <f>Y11*100/D11</f>
        <v>13.501132115212469</v>
      </c>
      <c r="AA11" s="10">
        <v>531</v>
      </c>
      <c r="AB11" s="17">
        <f>AA11*100/D11</f>
        <v>2.7960612921910379</v>
      </c>
      <c r="AC11" s="9">
        <v>700</v>
      </c>
      <c r="AD11" s="17">
        <f>AC11*100/D11</f>
        <v>3.6859565057132326</v>
      </c>
      <c r="AE11" s="8">
        <f t="shared" si="2"/>
        <v>131.82674199623352</v>
      </c>
      <c r="AF11" s="10">
        <v>367</v>
      </c>
      <c r="AG11" s="8">
        <f t="shared" si="3"/>
        <v>52.428571428571431</v>
      </c>
      <c r="AH11" s="9">
        <v>2108</v>
      </c>
      <c r="AI11" s="17">
        <f>AH11*100/D11</f>
        <v>11.099994734347849</v>
      </c>
      <c r="AJ11" s="114">
        <v>1348</v>
      </c>
      <c r="AK11" s="10">
        <v>1348</v>
      </c>
      <c r="AL11" s="8">
        <f t="shared" si="4"/>
        <v>100</v>
      </c>
      <c r="AM11" s="114">
        <v>5567</v>
      </c>
      <c r="AN11" s="8">
        <f>AM11*100/D11</f>
        <v>29.313885524722238</v>
      </c>
      <c r="AO11" s="10">
        <v>5516</v>
      </c>
      <c r="AP11" s="8">
        <f>AM11*100/N11</f>
        <v>80.436353128160675</v>
      </c>
      <c r="AQ11" s="114">
        <v>636</v>
      </c>
      <c r="AR11" s="114">
        <v>616</v>
      </c>
      <c r="AS11" s="17">
        <f>AQ11*100/D11</f>
        <v>3.3489547680480229</v>
      </c>
      <c r="AT11" s="10">
        <v>636</v>
      </c>
      <c r="AU11" s="8">
        <f t="shared" si="5"/>
        <v>100</v>
      </c>
      <c r="AV11" s="10">
        <v>602</v>
      </c>
      <c r="AW11" s="114">
        <v>77</v>
      </c>
      <c r="AX11" s="17">
        <f>AW11*100/D11</f>
        <v>0.4054552156284556</v>
      </c>
      <c r="AY11" s="10">
        <v>77</v>
      </c>
      <c r="AZ11" s="10">
        <v>63</v>
      </c>
      <c r="BA11" s="10">
        <v>77</v>
      </c>
      <c r="BB11" s="8">
        <f t="shared" si="6"/>
        <v>100</v>
      </c>
      <c r="BC11" s="114">
        <v>78</v>
      </c>
      <c r="BD11" s="114">
        <v>64</v>
      </c>
    </row>
    <row r="12" spans="1:56" ht="27" customHeight="1">
      <c r="A12" s="58">
        <v>7</v>
      </c>
      <c r="B12" s="4" t="s">
        <v>24</v>
      </c>
      <c r="C12" s="114">
        <v>13124</v>
      </c>
      <c r="D12" s="114">
        <v>13867</v>
      </c>
      <c r="E12" s="8">
        <f t="shared" si="0"/>
        <v>105.66138372447425</v>
      </c>
      <c r="F12" s="10">
        <v>1546</v>
      </c>
      <c r="G12" s="8">
        <f>F12*100/D12</f>
        <v>11.148770462248503</v>
      </c>
      <c r="H12" s="10">
        <v>717</v>
      </c>
      <c r="I12" s="8">
        <f>H12*100/D12</f>
        <v>5.1705487848849785</v>
      </c>
      <c r="J12" s="10">
        <v>8493</v>
      </c>
      <c r="K12" s="8">
        <f>J12*100/D12</f>
        <v>61.246123891252616</v>
      </c>
      <c r="L12" s="10">
        <v>3111</v>
      </c>
      <c r="M12" s="8">
        <f>L12*100/D12</f>
        <v>22.434556861613903</v>
      </c>
      <c r="N12" s="10">
        <v>5503</v>
      </c>
      <c r="O12" s="8">
        <f>N12*100/D12</f>
        <v>39.684142208119994</v>
      </c>
      <c r="P12" s="10">
        <v>4552</v>
      </c>
      <c r="Q12" s="8">
        <f t="shared" si="1"/>
        <v>82.718517172451385</v>
      </c>
      <c r="R12" s="8">
        <f>P12*100/D12</f>
        <v>32.826133987163772</v>
      </c>
      <c r="S12" s="10">
        <v>764</v>
      </c>
      <c r="T12" s="8">
        <f>S12*100/D12</f>
        <v>5.5094829451215119</v>
      </c>
      <c r="U12" s="10">
        <v>309</v>
      </c>
      <c r="V12" s="8">
        <f>U12*100/D12</f>
        <v>2.2283118194274176</v>
      </c>
      <c r="W12" s="114">
        <v>248</v>
      </c>
      <c r="X12" s="17">
        <f>W12*100/D12</f>
        <v>1.7884185476310666</v>
      </c>
      <c r="Y12" s="114">
        <v>497</v>
      </c>
      <c r="Z12" s="17">
        <f>Y12*100/D12</f>
        <v>3.5840484603735487</v>
      </c>
      <c r="AA12" s="10">
        <v>187</v>
      </c>
      <c r="AB12" s="17">
        <f>AA12*100/D12</f>
        <v>1.3485252758347155</v>
      </c>
      <c r="AC12" s="114">
        <v>178</v>
      </c>
      <c r="AD12" s="17">
        <f>AC12*100/D12</f>
        <v>1.2836229898319751</v>
      </c>
      <c r="AE12" s="8">
        <f t="shared" si="2"/>
        <v>95.18716577540107</v>
      </c>
      <c r="AF12" s="10">
        <v>155</v>
      </c>
      <c r="AG12" s="8">
        <f t="shared" si="3"/>
        <v>87.078651685393254</v>
      </c>
      <c r="AH12" s="114">
        <v>698</v>
      </c>
      <c r="AI12" s="17">
        <f>AH12*100/D12</f>
        <v>5.0335328477680825</v>
      </c>
      <c r="AJ12" s="114">
        <v>1356</v>
      </c>
      <c r="AK12" s="10">
        <v>2116</v>
      </c>
      <c r="AL12" s="8">
        <f t="shared" si="4"/>
        <v>64.083175803402654</v>
      </c>
      <c r="AM12" s="114">
        <v>3785</v>
      </c>
      <c r="AN12" s="8">
        <f>AM12*100/D12</f>
        <v>27.29501694670801</v>
      </c>
      <c r="AO12" s="10">
        <v>3765</v>
      </c>
      <c r="AP12" s="8">
        <f>AM12*100/N12</f>
        <v>68.780665091768128</v>
      </c>
      <c r="AQ12" s="114">
        <v>501</v>
      </c>
      <c r="AR12" s="114">
        <v>180</v>
      </c>
      <c r="AS12" s="17">
        <f>AQ12*100/D12</f>
        <v>3.6128939208192112</v>
      </c>
      <c r="AT12" s="10">
        <v>501</v>
      </c>
      <c r="AU12" s="8">
        <f t="shared" si="5"/>
        <v>100</v>
      </c>
      <c r="AV12" s="10">
        <v>534</v>
      </c>
      <c r="AW12" s="114">
        <v>49</v>
      </c>
      <c r="AX12" s="17">
        <f>AW12*100/D12</f>
        <v>0.35335689045936397</v>
      </c>
      <c r="AY12" s="10">
        <v>49</v>
      </c>
      <c r="AZ12" s="10">
        <v>0</v>
      </c>
      <c r="BA12" s="10">
        <v>49</v>
      </c>
      <c r="BB12" s="8">
        <f t="shared" si="6"/>
        <v>100</v>
      </c>
      <c r="BC12" s="114">
        <v>69</v>
      </c>
      <c r="BD12" s="114">
        <v>65</v>
      </c>
    </row>
    <row r="13" spans="1:56" ht="27" customHeight="1">
      <c r="A13" s="58">
        <v>8</v>
      </c>
      <c r="B13" s="7" t="s">
        <v>25</v>
      </c>
      <c r="C13" s="114">
        <v>15327</v>
      </c>
      <c r="D13" s="114">
        <v>16296</v>
      </c>
      <c r="E13" s="8">
        <f t="shared" si="0"/>
        <v>106.32217655118419</v>
      </c>
      <c r="F13" s="10">
        <v>2829</v>
      </c>
      <c r="G13" s="8">
        <f>F13*100/D13</f>
        <v>17.360088365243005</v>
      </c>
      <c r="H13" s="10">
        <v>2680</v>
      </c>
      <c r="I13" s="8">
        <f>H13*100/D13</f>
        <v>16.445753559155619</v>
      </c>
      <c r="J13" s="10">
        <v>7307</v>
      </c>
      <c r="K13" s="8">
        <f>J13*100/D13</f>
        <v>44.83922434953363</v>
      </c>
      <c r="L13" s="10">
        <v>3480</v>
      </c>
      <c r="M13" s="8">
        <f>L13*100/D13</f>
        <v>21.354933726067745</v>
      </c>
      <c r="N13" s="10">
        <v>5002</v>
      </c>
      <c r="O13" s="8">
        <f>N13*100/D13</f>
        <v>30.694648993618067</v>
      </c>
      <c r="P13" s="10">
        <v>4778</v>
      </c>
      <c r="Q13" s="8">
        <f t="shared" si="1"/>
        <v>95.521791283486607</v>
      </c>
      <c r="R13" s="8">
        <f>P13*100/D13</f>
        <v>29.320078546882669</v>
      </c>
      <c r="S13" s="10">
        <v>642</v>
      </c>
      <c r="T13" s="8">
        <f>S13*100/D13</f>
        <v>3.9396170839469811</v>
      </c>
      <c r="U13" s="10">
        <v>555</v>
      </c>
      <c r="V13" s="8">
        <f>U13*100/D13</f>
        <v>3.4057437407952871</v>
      </c>
      <c r="W13" s="114">
        <v>225</v>
      </c>
      <c r="X13" s="17">
        <f>W13*100/D13</f>
        <v>1.3807069219440353</v>
      </c>
      <c r="Y13" s="114">
        <v>1007</v>
      </c>
      <c r="Z13" s="17">
        <f>Y13*100/D13</f>
        <v>6.1794305351006384</v>
      </c>
      <c r="AA13" s="10">
        <v>81</v>
      </c>
      <c r="AB13" s="17">
        <f>AA13*100/D13</f>
        <v>0.49705449189985274</v>
      </c>
      <c r="AC13" s="114">
        <v>81</v>
      </c>
      <c r="AD13" s="17">
        <f>AC13*100/D13</f>
        <v>0.49705449189985274</v>
      </c>
      <c r="AE13" s="8">
        <f t="shared" si="2"/>
        <v>100</v>
      </c>
      <c r="AF13" s="10">
        <v>79</v>
      </c>
      <c r="AG13" s="8">
        <f t="shared" si="3"/>
        <v>97.53086419753086</v>
      </c>
      <c r="AH13" s="114">
        <v>1679</v>
      </c>
      <c r="AI13" s="17">
        <f>AH13*100/D13</f>
        <v>10.303141875306824</v>
      </c>
      <c r="AJ13" s="114">
        <v>818</v>
      </c>
      <c r="AK13" s="10">
        <v>1321</v>
      </c>
      <c r="AL13" s="8">
        <f t="shared" si="4"/>
        <v>61.922785768357308</v>
      </c>
      <c r="AM13" s="114">
        <v>4776</v>
      </c>
      <c r="AN13" s="8">
        <f>AM13*100/D13</f>
        <v>29.307805596465389</v>
      </c>
      <c r="AO13" s="10">
        <v>4403</v>
      </c>
      <c r="AP13" s="8">
        <f>AM13*100/N13</f>
        <v>95.48180727708916</v>
      </c>
      <c r="AQ13" s="114">
        <v>1154</v>
      </c>
      <c r="AR13" s="114">
        <v>1026</v>
      </c>
      <c r="AS13" s="17">
        <f>AQ13*100/D13</f>
        <v>7.081492390770741</v>
      </c>
      <c r="AT13" s="10">
        <v>1154</v>
      </c>
      <c r="AU13" s="8">
        <f t="shared" si="5"/>
        <v>100</v>
      </c>
      <c r="AV13" s="10">
        <v>1128</v>
      </c>
      <c r="AW13" s="114">
        <v>10</v>
      </c>
      <c r="AX13" s="17">
        <f>AW13*100/D13</f>
        <v>6.1364752086401568E-2</v>
      </c>
      <c r="AY13" s="10">
        <v>8</v>
      </c>
      <c r="AZ13" s="10">
        <v>7</v>
      </c>
      <c r="BA13" s="10">
        <v>10</v>
      </c>
      <c r="BB13" s="8">
        <f t="shared" si="6"/>
        <v>100</v>
      </c>
      <c r="BC13" s="114">
        <v>10</v>
      </c>
      <c r="BD13" s="114">
        <v>9</v>
      </c>
    </row>
    <row r="14" spans="1:56" ht="27" customHeight="1">
      <c r="A14" s="58">
        <v>9</v>
      </c>
      <c r="B14" s="7" t="s">
        <v>26</v>
      </c>
      <c r="C14" s="114">
        <v>22085</v>
      </c>
      <c r="D14" s="114">
        <v>23130</v>
      </c>
      <c r="E14" s="8">
        <f t="shared" si="0"/>
        <v>104.73171836087842</v>
      </c>
      <c r="F14" s="10">
        <v>4671</v>
      </c>
      <c r="G14" s="8">
        <f>F14*100/D14</f>
        <v>20.194552529182879</v>
      </c>
      <c r="H14" s="10">
        <v>1196</v>
      </c>
      <c r="I14" s="8">
        <f>H14*100/D14</f>
        <v>5.1707738867271944</v>
      </c>
      <c r="J14" s="10">
        <v>11801</v>
      </c>
      <c r="K14" s="8">
        <f>J14*100/D14</f>
        <v>51.020319930825771</v>
      </c>
      <c r="L14" s="10">
        <v>5462</v>
      </c>
      <c r="M14" s="8">
        <f>L14*100/D14</f>
        <v>23.61435365326416</v>
      </c>
      <c r="N14" s="10">
        <v>7704</v>
      </c>
      <c r="O14" s="8">
        <f>N14*100/D14</f>
        <v>33.307392996108952</v>
      </c>
      <c r="P14" s="10">
        <v>7692</v>
      </c>
      <c r="Q14" s="8">
        <f t="shared" si="1"/>
        <v>99.844236760124616</v>
      </c>
      <c r="R14" s="8">
        <f>P14*100/D14</f>
        <v>33.255512321660184</v>
      </c>
      <c r="S14" s="10">
        <v>1941</v>
      </c>
      <c r="T14" s="8">
        <f>S14*100/D14</f>
        <v>8.3916990920881975</v>
      </c>
      <c r="U14" s="10">
        <v>827</v>
      </c>
      <c r="V14" s="8">
        <f>U14*100/D14</f>
        <v>3.5754431474275834</v>
      </c>
      <c r="W14" s="114">
        <v>2158</v>
      </c>
      <c r="X14" s="17">
        <f>W14*100/D14</f>
        <v>9.3298746217034161</v>
      </c>
      <c r="Y14" s="114">
        <v>1731</v>
      </c>
      <c r="Z14" s="17">
        <f>Y14*100/D14</f>
        <v>7.4837872892347601</v>
      </c>
      <c r="AA14" s="10">
        <v>564</v>
      </c>
      <c r="AB14" s="17">
        <f>AA14*100/D14</f>
        <v>2.4383916990920884</v>
      </c>
      <c r="AC14" s="114">
        <v>757</v>
      </c>
      <c r="AD14" s="17">
        <f>AC14*100/D14</f>
        <v>3.2728058798097708</v>
      </c>
      <c r="AE14" s="8">
        <f t="shared" si="2"/>
        <v>134.21985815602838</v>
      </c>
      <c r="AF14" s="10">
        <v>341</v>
      </c>
      <c r="AG14" s="8">
        <f t="shared" si="3"/>
        <v>45.046235138705413</v>
      </c>
      <c r="AH14" s="114">
        <v>2587</v>
      </c>
      <c r="AI14" s="17">
        <f>AH14*100/D14</f>
        <v>11.184608733246865</v>
      </c>
      <c r="AJ14" s="114">
        <v>1296</v>
      </c>
      <c r="AK14" s="10">
        <v>1299</v>
      </c>
      <c r="AL14" s="8">
        <f t="shared" si="4"/>
        <v>99.769053117782903</v>
      </c>
      <c r="AM14" s="114">
        <v>4945</v>
      </c>
      <c r="AN14" s="8">
        <f>AM14*100/D14</f>
        <v>21.379161262429744</v>
      </c>
      <c r="AO14" s="10">
        <v>4709</v>
      </c>
      <c r="AP14" s="8">
        <f>AM14*100/N14</f>
        <v>64.187435098650056</v>
      </c>
      <c r="AQ14" s="114">
        <v>730</v>
      </c>
      <c r="AR14" s="114">
        <v>664</v>
      </c>
      <c r="AS14" s="17">
        <f>AQ14*100/D14</f>
        <v>3.1560743623000431</v>
      </c>
      <c r="AT14" s="10">
        <v>664</v>
      </c>
      <c r="AU14" s="8">
        <f t="shared" si="5"/>
        <v>90.958904109589042</v>
      </c>
      <c r="AV14" s="10">
        <v>519</v>
      </c>
      <c r="AW14" s="114">
        <v>90</v>
      </c>
      <c r="AX14" s="17">
        <f>AW14*100/D14</f>
        <v>0.38910505836575876</v>
      </c>
      <c r="AY14" s="10">
        <v>69</v>
      </c>
      <c r="AZ14" s="10">
        <v>68</v>
      </c>
      <c r="BA14" s="10">
        <v>90</v>
      </c>
      <c r="BB14" s="8">
        <f t="shared" si="6"/>
        <v>100</v>
      </c>
      <c r="BC14" s="114">
        <v>84</v>
      </c>
      <c r="BD14" s="114">
        <v>82</v>
      </c>
    </row>
    <row r="15" spans="1:56" ht="27" customHeight="1">
      <c r="A15" s="58">
        <v>10</v>
      </c>
      <c r="B15" s="4" t="s">
        <v>27</v>
      </c>
      <c r="C15" s="114">
        <v>4071</v>
      </c>
      <c r="D15" s="114">
        <v>4029</v>
      </c>
      <c r="E15" s="8">
        <f t="shared" si="0"/>
        <v>98.968312453942517</v>
      </c>
      <c r="F15" s="10">
        <v>582</v>
      </c>
      <c r="G15" s="8">
        <f>F15*100/D15</f>
        <v>14.445271779597915</v>
      </c>
      <c r="H15" s="10">
        <v>112</v>
      </c>
      <c r="I15" s="8">
        <f>H15*100/D15</f>
        <v>2.7798461156614547</v>
      </c>
      <c r="J15" s="10">
        <v>2200</v>
      </c>
      <c r="K15" s="8">
        <f>J15*100/D15</f>
        <v>54.604120129064285</v>
      </c>
      <c r="L15" s="10">
        <v>1135</v>
      </c>
      <c r="M15" s="8">
        <f>L15*100/D15</f>
        <v>28.170761975676346</v>
      </c>
      <c r="N15" s="10">
        <v>1175</v>
      </c>
      <c r="O15" s="8">
        <f>N15*100/D15</f>
        <v>29.163564159841151</v>
      </c>
      <c r="P15" s="10">
        <v>952</v>
      </c>
      <c r="Q15" s="8">
        <f t="shared" si="1"/>
        <v>81.021276595744681</v>
      </c>
      <c r="R15" s="8">
        <f>P15*100/D15</f>
        <v>23.628691983122362</v>
      </c>
      <c r="S15" s="10">
        <v>331</v>
      </c>
      <c r="T15" s="8">
        <f>S15*100/D15</f>
        <v>8.215438073963762</v>
      </c>
      <c r="U15" s="10">
        <v>198</v>
      </c>
      <c r="V15" s="8">
        <f>U15*100/D15</f>
        <v>4.9143708116157852</v>
      </c>
      <c r="W15" s="114">
        <v>221</v>
      </c>
      <c r="X15" s="17">
        <f>W15*100/D15</f>
        <v>5.4852320675105481</v>
      </c>
      <c r="Y15" s="114">
        <v>184</v>
      </c>
      <c r="Z15" s="17">
        <f>Y15*100/D15</f>
        <v>4.566890047158104</v>
      </c>
      <c r="AA15" s="10">
        <v>68</v>
      </c>
      <c r="AB15" s="17">
        <f>AA15*100/D15</f>
        <v>1.6877637130801688</v>
      </c>
      <c r="AC15" s="114">
        <v>82</v>
      </c>
      <c r="AD15" s="17">
        <f>AC15*100/D15</f>
        <v>2.0352444775378506</v>
      </c>
      <c r="AE15" s="8">
        <f t="shared" si="2"/>
        <v>120.58823529411765</v>
      </c>
      <c r="AF15" s="10">
        <v>60</v>
      </c>
      <c r="AG15" s="8">
        <f t="shared" si="3"/>
        <v>73.170731707317074</v>
      </c>
      <c r="AH15" s="114">
        <v>511</v>
      </c>
      <c r="AI15" s="17">
        <f>AH15*100/D15</f>
        <v>12.683047902705386</v>
      </c>
      <c r="AJ15" s="114">
        <v>486</v>
      </c>
      <c r="AK15" s="10">
        <v>623</v>
      </c>
      <c r="AL15" s="8">
        <f t="shared" si="4"/>
        <v>78.009630818619584</v>
      </c>
      <c r="AM15" s="114">
        <v>898</v>
      </c>
      <c r="AN15" s="8">
        <f>AM15*100/D15</f>
        <v>22.288409034499875</v>
      </c>
      <c r="AO15" s="10">
        <v>847</v>
      </c>
      <c r="AP15" s="8">
        <f>AM15*100/N15</f>
        <v>76.425531914893611</v>
      </c>
      <c r="AQ15" s="114">
        <v>106</v>
      </c>
      <c r="AR15" s="114">
        <v>106</v>
      </c>
      <c r="AS15" s="17">
        <f>AQ15*100/D15</f>
        <v>2.6309257880367336</v>
      </c>
      <c r="AT15" s="10">
        <v>106</v>
      </c>
      <c r="AU15" s="8">
        <f t="shared" si="5"/>
        <v>100</v>
      </c>
      <c r="AV15" s="10">
        <v>108</v>
      </c>
      <c r="AW15" s="114">
        <v>10</v>
      </c>
      <c r="AX15" s="17">
        <f>AW15*100/D15</f>
        <v>0.24820054604120129</v>
      </c>
      <c r="AY15" s="10">
        <v>7</v>
      </c>
      <c r="AZ15" s="10">
        <v>3</v>
      </c>
      <c r="BA15" s="10">
        <v>10</v>
      </c>
      <c r="BB15" s="8">
        <f t="shared" si="6"/>
        <v>100</v>
      </c>
      <c r="BC15" s="114">
        <v>10</v>
      </c>
      <c r="BD15" s="114">
        <v>4</v>
      </c>
    </row>
    <row r="16" spans="1:56" ht="27" customHeight="1">
      <c r="A16" s="58">
        <v>11</v>
      </c>
      <c r="B16" s="4" t="s">
        <v>28</v>
      </c>
      <c r="C16" s="9">
        <v>10728</v>
      </c>
      <c r="D16" s="9">
        <v>9738</v>
      </c>
      <c r="E16" s="8">
        <f t="shared" si="0"/>
        <v>90.771812080536918</v>
      </c>
      <c r="F16" s="10">
        <v>2011</v>
      </c>
      <c r="G16" s="8">
        <f>F16*100/D16</f>
        <v>20.651057712055863</v>
      </c>
      <c r="H16" s="10">
        <v>2492</v>
      </c>
      <c r="I16" s="8">
        <f>H16*100/D16</f>
        <v>25.590470322448141</v>
      </c>
      <c r="J16" s="10">
        <v>3930</v>
      </c>
      <c r="K16" s="8">
        <f>J16*100/D16</f>
        <v>40.357362908194702</v>
      </c>
      <c r="L16" s="10">
        <v>1305</v>
      </c>
      <c r="M16" s="8">
        <f>L16*100/D16</f>
        <v>13.401109057301294</v>
      </c>
      <c r="N16" s="10">
        <v>2647</v>
      </c>
      <c r="O16" s="8">
        <f>N16*100/D16</f>
        <v>27.18217293078661</v>
      </c>
      <c r="P16" s="10">
        <v>2647</v>
      </c>
      <c r="Q16" s="8">
        <f t="shared" si="1"/>
        <v>100</v>
      </c>
      <c r="R16" s="8">
        <f>P16*100/D16</f>
        <v>27.18217293078661</v>
      </c>
      <c r="S16" s="10">
        <v>1242</v>
      </c>
      <c r="T16" s="8">
        <f>S16*100/D16</f>
        <v>12.754158964879853</v>
      </c>
      <c r="U16" s="10">
        <v>471</v>
      </c>
      <c r="V16" s="8">
        <f>U16*100/D16</f>
        <v>4.8367221195317311</v>
      </c>
      <c r="W16" s="9">
        <v>146</v>
      </c>
      <c r="X16" s="18">
        <f>W16*100/D16</f>
        <v>1.4992811665639763</v>
      </c>
      <c r="Y16" s="9">
        <v>554</v>
      </c>
      <c r="Z16" s="17">
        <f>Y16*100/D16</f>
        <v>5.6890531936742654</v>
      </c>
      <c r="AA16" s="10">
        <v>81</v>
      </c>
      <c r="AB16" s="17">
        <f>AA16*100/D16</f>
        <v>0.83179297597042512</v>
      </c>
      <c r="AC16" s="9">
        <v>122</v>
      </c>
      <c r="AD16" s="18">
        <f>AC16*100/D16</f>
        <v>1.2528239884986649</v>
      </c>
      <c r="AE16" s="8">
        <f t="shared" si="2"/>
        <v>150.61728395061729</v>
      </c>
      <c r="AF16" s="31">
        <v>122</v>
      </c>
      <c r="AG16" s="8">
        <f t="shared" si="3"/>
        <v>100</v>
      </c>
      <c r="AH16" s="9">
        <v>955</v>
      </c>
      <c r="AI16" s="17">
        <f>AH16*100/D16</f>
        <v>9.8069418771821724</v>
      </c>
      <c r="AJ16" s="114">
        <v>355</v>
      </c>
      <c r="AK16" s="10">
        <v>352</v>
      </c>
      <c r="AL16" s="8">
        <f t="shared" si="4"/>
        <v>100.85227272727273</v>
      </c>
      <c r="AM16" s="114">
        <v>1652</v>
      </c>
      <c r="AN16" s="8">
        <f>AM16*100/D16</f>
        <v>16.96446909016225</v>
      </c>
      <c r="AO16" s="10">
        <v>1633</v>
      </c>
      <c r="AP16" s="8">
        <f>AM16*100/N16</f>
        <v>62.410275783906307</v>
      </c>
      <c r="AQ16" s="114">
        <v>157</v>
      </c>
      <c r="AR16" s="114">
        <v>154</v>
      </c>
      <c r="AS16" s="17">
        <f>AQ16*100/D16</f>
        <v>1.612240706510577</v>
      </c>
      <c r="AT16" s="10">
        <v>140</v>
      </c>
      <c r="AU16" s="8">
        <f t="shared" si="5"/>
        <v>89.171974522292999</v>
      </c>
      <c r="AV16" s="10">
        <v>169</v>
      </c>
      <c r="AW16" s="114">
        <v>14</v>
      </c>
      <c r="AX16" s="17">
        <f>AW16*100/D16</f>
        <v>0.14376668720476485</v>
      </c>
      <c r="AY16" s="10">
        <v>9</v>
      </c>
      <c r="AZ16" s="10">
        <v>7</v>
      </c>
      <c r="BA16" s="10">
        <v>14</v>
      </c>
      <c r="BB16" s="8">
        <f t="shared" si="6"/>
        <v>100</v>
      </c>
      <c r="BC16" s="114">
        <v>14</v>
      </c>
      <c r="BD16" s="114">
        <v>12</v>
      </c>
    </row>
    <row r="17" spans="1:56" ht="27" customHeight="1">
      <c r="A17" s="58">
        <v>12</v>
      </c>
      <c r="B17" s="4" t="s">
        <v>29</v>
      </c>
      <c r="C17" s="114">
        <v>4754</v>
      </c>
      <c r="D17" s="114">
        <v>3836</v>
      </c>
      <c r="E17" s="8">
        <f t="shared" si="0"/>
        <v>80.6899453092133</v>
      </c>
      <c r="F17" s="10">
        <v>569</v>
      </c>
      <c r="G17" s="8">
        <f>F17*100/D17</f>
        <v>14.833159541188738</v>
      </c>
      <c r="H17" s="10">
        <v>407</v>
      </c>
      <c r="I17" s="8">
        <f>H17*100/D17</f>
        <v>10.610010427528676</v>
      </c>
      <c r="J17" s="10">
        <v>2145</v>
      </c>
      <c r="K17" s="8">
        <f>J17*100/D17</f>
        <v>55.917622523461937</v>
      </c>
      <c r="L17" s="10">
        <v>715</v>
      </c>
      <c r="M17" s="8">
        <f>L17*100/D17</f>
        <v>18.639207507820647</v>
      </c>
      <c r="N17" s="10">
        <v>791</v>
      </c>
      <c r="O17" s="8">
        <f>N17*100/D17</f>
        <v>20.62043795620438</v>
      </c>
      <c r="P17" s="10">
        <v>790</v>
      </c>
      <c r="Q17" s="8">
        <f t="shared" si="1"/>
        <v>99.873577749683946</v>
      </c>
      <c r="R17" s="8">
        <f>P17*100/D17</f>
        <v>20.594369134515119</v>
      </c>
      <c r="S17" s="10">
        <v>1535</v>
      </c>
      <c r="T17" s="8">
        <f>S17*100/D17</f>
        <v>40.015641293013559</v>
      </c>
      <c r="U17" s="10">
        <v>248</v>
      </c>
      <c r="V17" s="8">
        <f>U17*100/D17</f>
        <v>6.4650677789363922</v>
      </c>
      <c r="W17" s="114">
        <v>11</v>
      </c>
      <c r="X17" s="18">
        <f>W17*100/D17</f>
        <v>0.28675703858185608</v>
      </c>
      <c r="Y17" s="114">
        <v>3</v>
      </c>
      <c r="Z17" s="17">
        <f>Y17*100/D17</f>
        <v>7.8206465067778938E-2</v>
      </c>
      <c r="AA17" s="10">
        <v>3</v>
      </c>
      <c r="AB17" s="17">
        <f>AA17*100/D17</f>
        <v>7.8206465067778938E-2</v>
      </c>
      <c r="AC17" s="114">
        <v>0</v>
      </c>
      <c r="AD17" s="18">
        <f>AC17*100/D17</f>
        <v>0</v>
      </c>
      <c r="AE17" s="8">
        <v>0</v>
      </c>
      <c r="AF17" s="31">
        <v>0</v>
      </c>
      <c r="AG17" s="8">
        <v>0</v>
      </c>
      <c r="AH17" s="114">
        <v>45</v>
      </c>
      <c r="AI17" s="17">
        <f>AH17*100/D17</f>
        <v>1.1730969760166841</v>
      </c>
      <c r="AJ17" s="114">
        <v>0</v>
      </c>
      <c r="AK17" s="10">
        <v>18</v>
      </c>
      <c r="AL17" s="8">
        <f t="shared" si="4"/>
        <v>0</v>
      </c>
      <c r="AM17" s="114">
        <v>727</v>
      </c>
      <c r="AN17" s="8">
        <f>AM17*100/D17</f>
        <v>18.952033368091762</v>
      </c>
      <c r="AO17" s="10">
        <v>727</v>
      </c>
      <c r="AP17" s="8">
        <f>AM17*100/N17</f>
        <v>91.908975979772435</v>
      </c>
      <c r="AQ17" s="114">
        <v>4</v>
      </c>
      <c r="AR17" s="114">
        <v>3</v>
      </c>
      <c r="AS17" s="17">
        <f>AQ17*100/D17</f>
        <v>0.10427528675703858</v>
      </c>
      <c r="AT17" s="10">
        <v>4</v>
      </c>
      <c r="AU17" s="8">
        <f t="shared" si="5"/>
        <v>100</v>
      </c>
      <c r="AV17" s="10">
        <v>4</v>
      </c>
      <c r="AW17" s="114">
        <v>0</v>
      </c>
      <c r="AX17" s="17">
        <f>AW17*100/D17</f>
        <v>0</v>
      </c>
      <c r="AY17" s="10">
        <v>0</v>
      </c>
      <c r="AZ17" s="10">
        <v>0</v>
      </c>
      <c r="BA17" s="10">
        <v>0</v>
      </c>
      <c r="BB17" s="8">
        <v>0</v>
      </c>
      <c r="BC17" s="114">
        <v>0</v>
      </c>
      <c r="BD17" s="114">
        <v>0</v>
      </c>
    </row>
    <row r="18" spans="1:56" ht="27" customHeight="1">
      <c r="A18" s="58">
        <v>13</v>
      </c>
      <c r="B18" s="7" t="s">
        <v>30</v>
      </c>
      <c r="C18" s="114">
        <v>10021</v>
      </c>
      <c r="D18" s="114">
        <v>7980</v>
      </c>
      <c r="E18" s="8">
        <f t="shared" si="0"/>
        <v>79.632771180520905</v>
      </c>
      <c r="F18" s="10">
        <v>1122</v>
      </c>
      <c r="G18" s="8">
        <f>F18*100/D18</f>
        <v>14.06015037593985</v>
      </c>
      <c r="H18" s="10">
        <v>510</v>
      </c>
      <c r="I18" s="8">
        <f>H18*100/D18</f>
        <v>6.3909774436090228</v>
      </c>
      <c r="J18" s="10">
        <v>5040</v>
      </c>
      <c r="K18" s="8">
        <f>J18*100/D18</f>
        <v>63.157894736842103</v>
      </c>
      <c r="L18" s="10">
        <v>1308</v>
      </c>
      <c r="M18" s="8">
        <f>L18*100/D18</f>
        <v>16.390977443609021</v>
      </c>
      <c r="N18" s="10">
        <v>2685</v>
      </c>
      <c r="O18" s="8">
        <f>N18*100/D18</f>
        <v>33.646616541353382</v>
      </c>
      <c r="P18" s="10">
        <v>2685</v>
      </c>
      <c r="Q18" s="8">
        <f t="shared" si="1"/>
        <v>100</v>
      </c>
      <c r="R18" s="8">
        <f>P18*100/D18</f>
        <v>33.646616541353382</v>
      </c>
      <c r="S18" s="10">
        <v>837</v>
      </c>
      <c r="T18" s="8">
        <f>S18*100/D18</f>
        <v>10.488721804511279</v>
      </c>
      <c r="U18" s="10">
        <v>319</v>
      </c>
      <c r="V18" s="8">
        <f>U18*100/D18</f>
        <v>3.9974937343358397</v>
      </c>
      <c r="W18" s="114">
        <v>323</v>
      </c>
      <c r="X18" s="18">
        <f>W18*100/D18</f>
        <v>4.0476190476190474</v>
      </c>
      <c r="Y18" s="114">
        <v>806</v>
      </c>
      <c r="Z18" s="17">
        <f>Y18*100/D18</f>
        <v>10.100250626566416</v>
      </c>
      <c r="AA18" s="10">
        <v>125</v>
      </c>
      <c r="AB18" s="17">
        <f>AA18*100/D18</f>
        <v>1.5664160401002507</v>
      </c>
      <c r="AC18" s="114">
        <v>125</v>
      </c>
      <c r="AD18" s="18">
        <f>AC18*100/D18</f>
        <v>1.5664160401002507</v>
      </c>
      <c r="AE18" s="8">
        <f t="shared" si="2"/>
        <v>100</v>
      </c>
      <c r="AF18" s="31">
        <v>125</v>
      </c>
      <c r="AG18" s="8">
        <f t="shared" si="3"/>
        <v>100</v>
      </c>
      <c r="AH18" s="114">
        <v>988</v>
      </c>
      <c r="AI18" s="17">
        <f>AH18*100/D18</f>
        <v>12.380952380952381</v>
      </c>
      <c r="AJ18" s="114">
        <v>987</v>
      </c>
      <c r="AK18" s="10">
        <v>1211</v>
      </c>
      <c r="AL18" s="8">
        <f t="shared" si="4"/>
        <v>81.502890173410407</v>
      </c>
      <c r="AM18" s="114">
        <v>2623</v>
      </c>
      <c r="AN18" s="8">
        <f>AM18*100/D18</f>
        <v>32.869674185463658</v>
      </c>
      <c r="AO18" s="10">
        <v>2620</v>
      </c>
      <c r="AP18" s="8">
        <f>AM18*100/N18</f>
        <v>97.690875232774673</v>
      </c>
      <c r="AQ18" s="114">
        <v>938</v>
      </c>
      <c r="AR18" s="114">
        <v>955</v>
      </c>
      <c r="AS18" s="17">
        <f>AQ18*100/D18</f>
        <v>11.754385964912281</v>
      </c>
      <c r="AT18" s="10">
        <v>938</v>
      </c>
      <c r="AU18" s="8">
        <f t="shared" si="5"/>
        <v>100</v>
      </c>
      <c r="AV18" s="10">
        <v>938</v>
      </c>
      <c r="AW18" s="114">
        <v>18</v>
      </c>
      <c r="AX18" s="17">
        <f>AW18*100/D18</f>
        <v>0.22556390977443608</v>
      </c>
      <c r="AY18" s="10">
        <v>12</v>
      </c>
      <c r="AZ18" s="10">
        <v>2</v>
      </c>
      <c r="BA18" s="10">
        <v>18</v>
      </c>
      <c r="BB18" s="8">
        <f t="shared" si="6"/>
        <v>100</v>
      </c>
      <c r="BC18" s="114">
        <v>18</v>
      </c>
      <c r="BD18" s="114">
        <v>9</v>
      </c>
    </row>
    <row r="19" spans="1:56" ht="27" customHeight="1">
      <c r="A19" s="58">
        <v>14</v>
      </c>
      <c r="B19" s="7" t="s">
        <v>31</v>
      </c>
      <c r="C19" s="9">
        <v>8371</v>
      </c>
      <c r="D19" s="9">
        <v>8421</v>
      </c>
      <c r="E19" s="8">
        <f t="shared" si="0"/>
        <v>100.59730020308207</v>
      </c>
      <c r="F19" s="10">
        <v>755</v>
      </c>
      <c r="G19" s="8">
        <f>F19*100/D19</f>
        <v>8.9656810355064724</v>
      </c>
      <c r="H19" s="10">
        <v>1102</v>
      </c>
      <c r="I19" s="8">
        <f>H19*100/D19</f>
        <v>13.086331789573684</v>
      </c>
      <c r="J19" s="10">
        <v>4747</v>
      </c>
      <c r="K19" s="8">
        <f>J19*100/D19</f>
        <v>56.37097731860824</v>
      </c>
      <c r="L19" s="10">
        <v>1817</v>
      </c>
      <c r="M19" s="8">
        <f>L19*100/D19</f>
        <v>21.577009856311602</v>
      </c>
      <c r="N19" s="10">
        <v>3660</v>
      </c>
      <c r="O19" s="8">
        <f>N19*100/D19</f>
        <v>43.462771642322764</v>
      </c>
      <c r="P19" s="10">
        <v>2906</v>
      </c>
      <c r="Q19" s="8">
        <f t="shared" si="1"/>
        <v>79.398907103825138</v>
      </c>
      <c r="R19" s="8">
        <f>P19*100/D19</f>
        <v>34.508965681035505</v>
      </c>
      <c r="S19" s="10">
        <v>167</v>
      </c>
      <c r="T19" s="8">
        <f>S19*100/D19</f>
        <v>1.9831373946087163</v>
      </c>
      <c r="U19" s="10">
        <v>45</v>
      </c>
      <c r="V19" s="8">
        <f>U19*100/D19</f>
        <v>0.53437833986462413</v>
      </c>
      <c r="W19" s="9">
        <v>275</v>
      </c>
      <c r="X19" s="18">
        <f>W19*100/D19</f>
        <v>3.2656454102838142</v>
      </c>
      <c r="Y19" s="9">
        <v>108</v>
      </c>
      <c r="Z19" s="17">
        <f>Y19*100/D19</f>
        <v>1.2825080156750979</v>
      </c>
      <c r="AA19" s="10">
        <v>240</v>
      </c>
      <c r="AB19" s="17">
        <f>AA19*100/D19</f>
        <v>2.8500178126113287</v>
      </c>
      <c r="AC19" s="9">
        <v>235</v>
      </c>
      <c r="AD19" s="18">
        <f>AC19*100/D19</f>
        <v>2.7906424415152595</v>
      </c>
      <c r="AE19" s="8">
        <f t="shared" si="2"/>
        <v>97.916666666666671</v>
      </c>
      <c r="AF19" s="31">
        <v>2</v>
      </c>
      <c r="AG19" s="8">
        <f t="shared" si="3"/>
        <v>0.85106382978723405</v>
      </c>
      <c r="AH19" s="9">
        <v>881</v>
      </c>
      <c r="AI19" s="17">
        <f>AH19*100/D19</f>
        <v>10.46194038712742</v>
      </c>
      <c r="AJ19" s="114">
        <v>230</v>
      </c>
      <c r="AK19" s="10">
        <v>343</v>
      </c>
      <c r="AL19" s="8">
        <f t="shared" si="4"/>
        <v>67.055393586005835</v>
      </c>
      <c r="AM19" s="114">
        <v>2916</v>
      </c>
      <c r="AN19" s="8">
        <f>AM19*100/D19</f>
        <v>34.627716423227646</v>
      </c>
      <c r="AO19" s="10">
        <v>2658</v>
      </c>
      <c r="AP19" s="8">
        <f>AM19*100/N19</f>
        <v>79.672131147540981</v>
      </c>
      <c r="AQ19" s="114">
        <v>23</v>
      </c>
      <c r="AR19" s="114">
        <v>20</v>
      </c>
      <c r="AS19" s="17">
        <f>AQ19*100/D19</f>
        <v>0.27312670704191899</v>
      </c>
      <c r="AT19" s="10">
        <v>23</v>
      </c>
      <c r="AU19" s="8">
        <f t="shared" si="5"/>
        <v>100</v>
      </c>
      <c r="AV19" s="10">
        <v>25</v>
      </c>
      <c r="AW19" s="114">
        <v>11</v>
      </c>
      <c r="AX19" s="17">
        <f>AW19*100/D19</f>
        <v>0.13062581641135257</v>
      </c>
      <c r="AY19" s="10">
        <v>11</v>
      </c>
      <c r="AZ19" s="10">
        <v>7</v>
      </c>
      <c r="BA19" s="10">
        <v>11</v>
      </c>
      <c r="BB19" s="8">
        <f t="shared" si="6"/>
        <v>100</v>
      </c>
      <c r="BC19" s="114">
        <v>11</v>
      </c>
      <c r="BD19" s="114">
        <v>7</v>
      </c>
    </row>
    <row r="20" spans="1:56" ht="27" customHeight="1">
      <c r="A20" s="58">
        <v>15</v>
      </c>
      <c r="B20" s="4" t="s">
        <v>32</v>
      </c>
      <c r="C20" s="112">
        <v>4294</v>
      </c>
      <c r="D20" s="112">
        <v>4255</v>
      </c>
      <c r="E20" s="8">
        <f t="shared" si="0"/>
        <v>99.091755938518858</v>
      </c>
      <c r="F20" s="11">
        <v>220</v>
      </c>
      <c r="G20" s="8">
        <f>F20*100/D20</f>
        <v>5.1703877790834314</v>
      </c>
      <c r="H20" s="11">
        <v>88</v>
      </c>
      <c r="I20" s="8">
        <f>H20*100/D20</f>
        <v>2.0681551116333723</v>
      </c>
      <c r="J20" s="11">
        <v>2936</v>
      </c>
      <c r="K20" s="8">
        <f>J20*100/D20</f>
        <v>69.001175088131603</v>
      </c>
      <c r="L20" s="11">
        <v>1011</v>
      </c>
      <c r="M20" s="8">
        <f>L20*100/D20</f>
        <v>23.760282021151585</v>
      </c>
      <c r="N20" s="11">
        <v>1427</v>
      </c>
      <c r="O20" s="8">
        <f>N20*100/D20</f>
        <v>33.537015276145709</v>
      </c>
      <c r="P20" s="11">
        <v>1427</v>
      </c>
      <c r="Q20" s="8">
        <f t="shared" si="1"/>
        <v>100</v>
      </c>
      <c r="R20" s="8">
        <f>P20*100/D20</f>
        <v>33.537015276145709</v>
      </c>
      <c r="S20" s="11">
        <v>17</v>
      </c>
      <c r="T20" s="8">
        <f>S20*100/D20</f>
        <v>0.39952996474735603</v>
      </c>
      <c r="U20" s="11">
        <v>10</v>
      </c>
      <c r="V20" s="8">
        <f>U20*100/D20</f>
        <v>0.23501762632197415</v>
      </c>
      <c r="W20" s="112">
        <v>46</v>
      </c>
      <c r="X20" s="17">
        <f>W20*100/D20</f>
        <v>1.0810810810810811</v>
      </c>
      <c r="Y20" s="112">
        <v>263</v>
      </c>
      <c r="Z20" s="17">
        <f>Y20*100/D20</f>
        <v>6.1809635722679204</v>
      </c>
      <c r="AA20" s="11">
        <v>39</v>
      </c>
      <c r="AB20" s="17">
        <f>AA20*100/D20</f>
        <v>0.91656874265569921</v>
      </c>
      <c r="AC20" s="112">
        <v>43</v>
      </c>
      <c r="AD20" s="17">
        <f>AC20*100/D20</f>
        <v>1.0105757931844888</v>
      </c>
      <c r="AE20" s="8">
        <f t="shared" si="2"/>
        <v>110.25641025641026</v>
      </c>
      <c r="AF20" s="11">
        <v>15</v>
      </c>
      <c r="AG20" s="8">
        <f t="shared" si="3"/>
        <v>34.883720930232556</v>
      </c>
      <c r="AH20" s="112">
        <v>49</v>
      </c>
      <c r="AI20" s="17">
        <f>AH20*100/D20</f>
        <v>1.1515863689776733</v>
      </c>
      <c r="AJ20" s="114">
        <v>95</v>
      </c>
      <c r="AK20" s="10">
        <v>95</v>
      </c>
      <c r="AL20" s="8">
        <f t="shared" si="4"/>
        <v>100</v>
      </c>
      <c r="AM20" s="114">
        <v>1427</v>
      </c>
      <c r="AN20" s="8">
        <f>AM20*100/D20</f>
        <v>33.537015276145709</v>
      </c>
      <c r="AO20" s="10">
        <v>1401</v>
      </c>
      <c r="AP20" s="8">
        <f>AM20*100/N20</f>
        <v>100</v>
      </c>
      <c r="AQ20" s="114">
        <v>11</v>
      </c>
      <c r="AR20" s="114">
        <v>9</v>
      </c>
      <c r="AS20" s="17">
        <f>AQ20*100/D20</f>
        <v>0.25851938895417154</v>
      </c>
      <c r="AT20" s="10">
        <v>11</v>
      </c>
      <c r="AU20" s="8">
        <f t="shared" si="5"/>
        <v>100</v>
      </c>
      <c r="AV20" s="10">
        <v>10</v>
      </c>
      <c r="AW20" s="114">
        <v>2</v>
      </c>
      <c r="AX20" s="17">
        <f>AW20*100/D20</f>
        <v>4.700352526439483E-2</v>
      </c>
      <c r="AY20" s="10">
        <v>2</v>
      </c>
      <c r="AZ20" s="10">
        <v>0</v>
      </c>
      <c r="BA20" s="10">
        <v>2</v>
      </c>
      <c r="BB20" s="8">
        <f t="shared" si="6"/>
        <v>100</v>
      </c>
      <c r="BC20" s="114">
        <v>2</v>
      </c>
      <c r="BD20" s="114">
        <v>0</v>
      </c>
    </row>
    <row r="21" spans="1:56" ht="27" customHeight="1">
      <c r="A21" s="58">
        <v>16</v>
      </c>
      <c r="B21" s="4" t="s">
        <v>33</v>
      </c>
      <c r="C21" s="114">
        <v>3778</v>
      </c>
      <c r="D21" s="114">
        <v>3961</v>
      </c>
      <c r="E21" s="8">
        <f t="shared" si="0"/>
        <v>104.8438327157226</v>
      </c>
      <c r="F21" s="10">
        <v>383</v>
      </c>
      <c r="G21" s="8">
        <f>F21*100/D21</f>
        <v>9.6692754354960861</v>
      </c>
      <c r="H21" s="10">
        <v>729</v>
      </c>
      <c r="I21" s="8">
        <f>H21*100/D21</f>
        <v>18.404443322393334</v>
      </c>
      <c r="J21" s="10">
        <v>1616</v>
      </c>
      <c r="K21" s="8">
        <f>J21*100/D21</f>
        <v>40.797778338803333</v>
      </c>
      <c r="L21" s="10">
        <v>1233</v>
      </c>
      <c r="M21" s="8">
        <f>L21*100/D21</f>
        <v>31.128502903307247</v>
      </c>
      <c r="N21" s="10">
        <v>939</v>
      </c>
      <c r="O21" s="8">
        <f>N21*100/D21</f>
        <v>23.706134814440798</v>
      </c>
      <c r="P21" s="10">
        <v>939</v>
      </c>
      <c r="Q21" s="8">
        <f t="shared" si="1"/>
        <v>100</v>
      </c>
      <c r="R21" s="8">
        <f>P21*100/D21</f>
        <v>23.706134814440798</v>
      </c>
      <c r="S21" s="10">
        <v>511</v>
      </c>
      <c r="T21" s="8">
        <f>S21*100/D21</f>
        <v>12.900782630648827</v>
      </c>
      <c r="U21" s="10">
        <v>82</v>
      </c>
      <c r="V21" s="8">
        <f>U21*100/D21</f>
        <v>2.0701842968947237</v>
      </c>
      <c r="W21" s="114">
        <v>24</v>
      </c>
      <c r="X21" s="17">
        <f>W21*100/D21</f>
        <v>0.60590759909113856</v>
      </c>
      <c r="Y21" s="114">
        <v>0</v>
      </c>
      <c r="Z21" s="17">
        <f>Y21*100/D21</f>
        <v>0</v>
      </c>
      <c r="AA21" s="10">
        <v>25</v>
      </c>
      <c r="AB21" s="17">
        <f>AA21*100/D21</f>
        <v>0.63115374905326938</v>
      </c>
      <c r="AC21" s="114">
        <v>72</v>
      </c>
      <c r="AD21" s="17">
        <f>AC21*100/D21</f>
        <v>1.8177227972734158</v>
      </c>
      <c r="AE21" s="8">
        <f t="shared" si="2"/>
        <v>288</v>
      </c>
      <c r="AF21" s="10">
        <v>23</v>
      </c>
      <c r="AG21" s="8">
        <f t="shared" si="3"/>
        <v>31.944444444444443</v>
      </c>
      <c r="AH21" s="114">
        <v>752</v>
      </c>
      <c r="AI21" s="17">
        <f>AH21*100/D21</f>
        <v>18.985104771522344</v>
      </c>
      <c r="AJ21" s="114">
        <v>563</v>
      </c>
      <c r="AK21" s="10">
        <v>210</v>
      </c>
      <c r="AL21" s="8">
        <f t="shared" si="4"/>
        <v>268.09523809523807</v>
      </c>
      <c r="AM21" s="114">
        <v>1403</v>
      </c>
      <c r="AN21" s="8">
        <f>AM21*100/D21</f>
        <v>35.420348396869478</v>
      </c>
      <c r="AO21" s="10">
        <v>963</v>
      </c>
      <c r="AP21" s="8">
        <f>AM21*100/N21</f>
        <v>149.41427050053247</v>
      </c>
      <c r="AQ21" s="114">
        <v>170</v>
      </c>
      <c r="AR21" s="114">
        <v>205</v>
      </c>
      <c r="AS21" s="17">
        <f>AQ21*100/D21</f>
        <v>4.2918454935622314</v>
      </c>
      <c r="AT21" s="10">
        <v>170</v>
      </c>
      <c r="AU21" s="8">
        <f t="shared" si="5"/>
        <v>100</v>
      </c>
      <c r="AV21" s="10">
        <v>20</v>
      </c>
      <c r="AW21" s="114">
        <v>2</v>
      </c>
      <c r="AX21" s="17">
        <f>AW21*100/D21</f>
        <v>5.0492299924261547E-2</v>
      </c>
      <c r="AY21" s="10">
        <v>1</v>
      </c>
      <c r="AZ21" s="10">
        <v>1</v>
      </c>
      <c r="BA21" s="10">
        <v>2</v>
      </c>
      <c r="BB21" s="8">
        <f t="shared" si="6"/>
        <v>100</v>
      </c>
      <c r="BC21" s="114">
        <v>2</v>
      </c>
      <c r="BD21" s="114">
        <v>2</v>
      </c>
    </row>
    <row r="22" spans="1:56" ht="27" customHeight="1">
      <c r="A22" s="58">
        <v>17</v>
      </c>
      <c r="B22" s="4" t="s">
        <v>34</v>
      </c>
      <c r="C22" s="113">
        <v>3815</v>
      </c>
      <c r="D22" s="113">
        <v>3363</v>
      </c>
      <c r="E22" s="8">
        <f t="shared" si="0"/>
        <v>88.152031454783753</v>
      </c>
      <c r="F22" s="12">
        <v>406</v>
      </c>
      <c r="G22" s="8">
        <f>F22*100/D22</f>
        <v>12.072554267023492</v>
      </c>
      <c r="H22" s="12">
        <v>209</v>
      </c>
      <c r="I22" s="8">
        <f>H22*100/D22</f>
        <v>6.2146892655367232</v>
      </c>
      <c r="J22" s="12">
        <v>2117</v>
      </c>
      <c r="K22" s="8">
        <f>J22*100/D22</f>
        <v>62.949747249479628</v>
      </c>
      <c r="L22" s="12">
        <v>631</v>
      </c>
      <c r="M22" s="8">
        <f>L22*100/D22</f>
        <v>18.763009217960153</v>
      </c>
      <c r="N22" s="12">
        <v>811</v>
      </c>
      <c r="O22" s="8">
        <f>N22*100/D22</f>
        <v>24.115373178709486</v>
      </c>
      <c r="P22" s="12">
        <v>397</v>
      </c>
      <c r="Q22" s="8">
        <f t="shared" si="1"/>
        <v>48.951911220715168</v>
      </c>
      <c r="R22" s="8">
        <f>P22*100/D22</f>
        <v>11.804936068986024</v>
      </c>
      <c r="S22" s="12">
        <v>1328</v>
      </c>
      <c r="T22" s="8">
        <f>S22*100/D22</f>
        <v>39.488551888195062</v>
      </c>
      <c r="U22" s="12">
        <v>586</v>
      </c>
      <c r="V22" s="8">
        <f>U22*100/D22</f>
        <v>17.424918227772821</v>
      </c>
      <c r="W22" s="113">
        <v>7</v>
      </c>
      <c r="X22" s="17">
        <f>W22*100/D22</f>
        <v>0.20814748736247399</v>
      </c>
      <c r="Y22" s="113">
        <v>354</v>
      </c>
      <c r="Z22" s="17">
        <f>Y22*100/D22</f>
        <v>10.526315789473685</v>
      </c>
      <c r="AA22" s="12">
        <v>3</v>
      </c>
      <c r="AB22" s="17">
        <f>AA22*100/D22</f>
        <v>8.9206066012488844E-2</v>
      </c>
      <c r="AC22" s="113">
        <v>1</v>
      </c>
      <c r="AD22" s="17">
        <f>AC22*100/D22</f>
        <v>2.9735355337496282E-2</v>
      </c>
      <c r="AE22" s="8">
        <f t="shared" si="2"/>
        <v>33.333333333333336</v>
      </c>
      <c r="AF22" s="12">
        <v>3</v>
      </c>
      <c r="AG22" s="8">
        <f t="shared" si="3"/>
        <v>300</v>
      </c>
      <c r="AH22" s="113">
        <v>2</v>
      </c>
      <c r="AI22" s="17">
        <f>AH22*100/D22</f>
        <v>5.9470710674992565E-2</v>
      </c>
      <c r="AJ22" s="114">
        <v>8</v>
      </c>
      <c r="AK22" s="10">
        <v>18</v>
      </c>
      <c r="AL22" s="8">
        <f t="shared" si="4"/>
        <v>44.444444444444443</v>
      </c>
      <c r="AM22" s="114">
        <v>397</v>
      </c>
      <c r="AN22" s="8">
        <f>AM22*100/D22</f>
        <v>11.804936068986024</v>
      </c>
      <c r="AO22" s="10">
        <v>397</v>
      </c>
      <c r="AP22" s="8">
        <f>AM22*100/N22</f>
        <v>48.951911220715168</v>
      </c>
      <c r="AQ22" s="114">
        <v>49</v>
      </c>
      <c r="AR22" s="114">
        <v>49</v>
      </c>
      <c r="AS22" s="17">
        <f>AQ22*100/D22</f>
        <v>1.4570324115373179</v>
      </c>
      <c r="AT22" s="10">
        <v>49</v>
      </c>
      <c r="AU22" s="8">
        <f t="shared" si="5"/>
        <v>100</v>
      </c>
      <c r="AV22" s="10">
        <v>49</v>
      </c>
      <c r="AW22" s="114">
        <v>54</v>
      </c>
      <c r="AX22" s="17">
        <f>AW22*100/D22</f>
        <v>1.6057091882247994</v>
      </c>
      <c r="AY22" s="10">
        <v>55</v>
      </c>
      <c r="AZ22" s="10">
        <v>24</v>
      </c>
      <c r="BA22" s="10">
        <v>54</v>
      </c>
      <c r="BB22" s="8">
        <f t="shared" si="6"/>
        <v>100</v>
      </c>
      <c r="BC22" s="114">
        <v>54</v>
      </c>
      <c r="BD22" s="114">
        <v>23</v>
      </c>
    </row>
    <row r="23" spans="1:56" ht="27" customHeight="1">
      <c r="A23" s="58">
        <v>18</v>
      </c>
      <c r="B23" s="4" t="s">
        <v>35</v>
      </c>
      <c r="C23" s="114">
        <v>2687</v>
      </c>
      <c r="D23" s="114">
        <v>2082</v>
      </c>
      <c r="E23" s="8">
        <f t="shared" si="0"/>
        <v>77.484183103833274</v>
      </c>
      <c r="F23" s="10">
        <v>545</v>
      </c>
      <c r="G23" s="8">
        <f>F23*100/D23</f>
        <v>26.176753121998079</v>
      </c>
      <c r="H23" s="10">
        <v>21</v>
      </c>
      <c r="I23" s="8">
        <f>H23*100/D23</f>
        <v>1.0086455331412103</v>
      </c>
      <c r="J23" s="10">
        <v>1307</v>
      </c>
      <c r="K23" s="8">
        <f>J23*100/D23</f>
        <v>62.776176753122002</v>
      </c>
      <c r="L23" s="10">
        <v>209</v>
      </c>
      <c r="M23" s="8">
        <f>L23*100/D23</f>
        <v>10.038424591738712</v>
      </c>
      <c r="N23" s="10">
        <v>1003</v>
      </c>
      <c r="O23" s="8">
        <f>N23*100/D23</f>
        <v>48.174831892411142</v>
      </c>
      <c r="P23" s="10">
        <v>1003</v>
      </c>
      <c r="Q23" s="8">
        <f t="shared" si="1"/>
        <v>100</v>
      </c>
      <c r="R23" s="8">
        <f>P23*100/D23</f>
        <v>48.174831892411142</v>
      </c>
      <c r="S23" s="10">
        <v>285</v>
      </c>
      <c r="T23" s="8">
        <f>S23*100/D23</f>
        <v>13.688760806916427</v>
      </c>
      <c r="U23" s="10">
        <v>196</v>
      </c>
      <c r="V23" s="8">
        <f>U23*100/D23</f>
        <v>9.4140249759846295</v>
      </c>
      <c r="W23" s="114">
        <v>37</v>
      </c>
      <c r="X23" s="17">
        <f>W23*100/D23</f>
        <v>1.7771373679154658</v>
      </c>
      <c r="Y23" s="114">
        <v>4</v>
      </c>
      <c r="Z23" s="17">
        <f>Y23*100/D23</f>
        <v>0.19212295869356388</v>
      </c>
      <c r="AA23" s="10">
        <v>0</v>
      </c>
      <c r="AB23" s="17">
        <f>AA23*100/D23</f>
        <v>0</v>
      </c>
      <c r="AC23" s="114">
        <v>4</v>
      </c>
      <c r="AD23" s="17">
        <f>AC23*100/D23</f>
        <v>0.19212295869356388</v>
      </c>
      <c r="AE23" s="8">
        <v>0</v>
      </c>
      <c r="AF23" s="10">
        <v>1</v>
      </c>
      <c r="AG23" s="8">
        <f t="shared" si="3"/>
        <v>25</v>
      </c>
      <c r="AH23" s="114">
        <v>15</v>
      </c>
      <c r="AI23" s="17">
        <f>AH23*100/D23</f>
        <v>0.72046109510086453</v>
      </c>
      <c r="AJ23" s="114">
        <v>7</v>
      </c>
      <c r="AK23" s="10">
        <v>51</v>
      </c>
      <c r="AL23" s="8">
        <f t="shared" si="4"/>
        <v>13.725490196078431</v>
      </c>
      <c r="AM23" s="114">
        <v>1004</v>
      </c>
      <c r="AN23" s="8">
        <f>AM23*100/D23</f>
        <v>48.222862632084535</v>
      </c>
      <c r="AO23" s="10">
        <v>1004</v>
      </c>
      <c r="AP23" s="8">
        <f>AM23*100/N23</f>
        <v>100.09970089730808</v>
      </c>
      <c r="AQ23" s="114">
        <v>24</v>
      </c>
      <c r="AR23" s="114">
        <v>30</v>
      </c>
      <c r="AS23" s="17">
        <f>AQ23*100/D23</f>
        <v>1.1527377521613833</v>
      </c>
      <c r="AT23" s="10">
        <v>24</v>
      </c>
      <c r="AU23" s="8">
        <f t="shared" si="5"/>
        <v>100</v>
      </c>
      <c r="AV23" s="10">
        <v>24</v>
      </c>
      <c r="AW23" s="114">
        <v>22</v>
      </c>
      <c r="AX23" s="17">
        <f>AW23*100/D23</f>
        <v>1.0566762728146013</v>
      </c>
      <c r="AY23" s="10">
        <v>14</v>
      </c>
      <c r="AZ23" s="10">
        <v>8</v>
      </c>
      <c r="BA23" s="10">
        <v>22</v>
      </c>
      <c r="BB23" s="8">
        <f t="shared" si="6"/>
        <v>100</v>
      </c>
      <c r="BC23" s="114">
        <v>22</v>
      </c>
      <c r="BD23" s="114">
        <v>15</v>
      </c>
    </row>
    <row r="24" spans="1:56" ht="27" customHeight="1">
      <c r="A24" s="58">
        <v>19</v>
      </c>
      <c r="B24" s="4" t="s">
        <v>36</v>
      </c>
      <c r="C24" s="114">
        <v>3696</v>
      </c>
      <c r="D24" s="114">
        <v>3786</v>
      </c>
      <c r="E24" s="8">
        <f t="shared" si="0"/>
        <v>102.43506493506493</v>
      </c>
      <c r="F24" s="10">
        <v>351</v>
      </c>
      <c r="G24" s="8">
        <f>F24*100/D24</f>
        <v>9.2709984152139455</v>
      </c>
      <c r="H24" s="10">
        <v>472</v>
      </c>
      <c r="I24" s="8">
        <f>H24*100/D24</f>
        <v>12.466983623877443</v>
      </c>
      <c r="J24" s="10">
        <v>2226</v>
      </c>
      <c r="K24" s="8">
        <f>J24*100/D24</f>
        <v>58.795562599049127</v>
      </c>
      <c r="L24" s="10">
        <v>737</v>
      </c>
      <c r="M24" s="8">
        <f>L24*100/D24</f>
        <v>19.466455361859481</v>
      </c>
      <c r="N24" s="10">
        <v>438</v>
      </c>
      <c r="O24" s="8">
        <f>N24*100/D24</f>
        <v>11.568938193343898</v>
      </c>
      <c r="P24" s="10">
        <v>421</v>
      </c>
      <c r="Q24" s="8">
        <f t="shared" si="1"/>
        <v>96.118721461187221</v>
      </c>
      <c r="R24" s="8">
        <f>P24*100/D24</f>
        <v>11.119915478077127</v>
      </c>
      <c r="S24" s="10">
        <v>501</v>
      </c>
      <c r="T24" s="8">
        <f>S24*100/D24</f>
        <v>13.232963549920761</v>
      </c>
      <c r="U24" s="10">
        <v>243</v>
      </c>
      <c r="V24" s="8">
        <f>U24*100/D24</f>
        <v>6.4183835182250393</v>
      </c>
      <c r="W24" s="114">
        <v>4</v>
      </c>
      <c r="X24" s="17">
        <f>W24*100/D24</f>
        <v>0.10565240359218173</v>
      </c>
      <c r="Y24" s="114">
        <v>38</v>
      </c>
      <c r="Z24" s="17">
        <f>Y24*100/D24</f>
        <v>1.0036978341257263</v>
      </c>
      <c r="AA24" s="10">
        <v>9</v>
      </c>
      <c r="AB24" s="17">
        <f>AA24*100/D24</f>
        <v>0.23771790808240886</v>
      </c>
      <c r="AC24" s="114">
        <v>9</v>
      </c>
      <c r="AD24" s="17">
        <f>AC24*100/D24</f>
        <v>0.23771790808240886</v>
      </c>
      <c r="AE24" s="8">
        <f t="shared" si="2"/>
        <v>100</v>
      </c>
      <c r="AF24" s="10">
        <v>9</v>
      </c>
      <c r="AG24" s="8">
        <f t="shared" si="3"/>
        <v>100</v>
      </c>
      <c r="AH24" s="114">
        <v>289</v>
      </c>
      <c r="AI24" s="17">
        <f>AH24*100/D24</f>
        <v>7.6333861595351298</v>
      </c>
      <c r="AJ24" s="114">
        <v>55</v>
      </c>
      <c r="AK24" s="10">
        <v>55</v>
      </c>
      <c r="AL24" s="8">
        <f t="shared" si="4"/>
        <v>100</v>
      </c>
      <c r="AM24" s="114">
        <v>421</v>
      </c>
      <c r="AN24" s="8">
        <f>AM24*100/D24</f>
        <v>11.119915478077127</v>
      </c>
      <c r="AO24" s="10">
        <v>360</v>
      </c>
      <c r="AP24" s="8">
        <f>AM24*100/N24</f>
        <v>96.118721461187221</v>
      </c>
      <c r="AQ24" s="114">
        <v>85</v>
      </c>
      <c r="AR24" s="114">
        <v>80</v>
      </c>
      <c r="AS24" s="17">
        <f>AQ24*100/D24</f>
        <v>2.2451135763338614</v>
      </c>
      <c r="AT24" s="10">
        <v>76</v>
      </c>
      <c r="AU24" s="8">
        <f t="shared" si="5"/>
        <v>89.411764705882348</v>
      </c>
      <c r="AV24" s="10">
        <v>77</v>
      </c>
      <c r="AW24" s="114">
        <v>7</v>
      </c>
      <c r="AX24" s="17">
        <f>AW24*100/D24</f>
        <v>0.18489170628631801</v>
      </c>
      <c r="AY24" s="10">
        <v>7</v>
      </c>
      <c r="AZ24" s="10">
        <v>1</v>
      </c>
      <c r="BA24" s="10">
        <v>7</v>
      </c>
      <c r="BB24" s="8">
        <f t="shared" si="6"/>
        <v>100</v>
      </c>
      <c r="BC24" s="114">
        <v>5</v>
      </c>
      <c r="BD24" s="114">
        <v>2</v>
      </c>
    </row>
    <row r="25" spans="1:56" ht="27" customHeight="1">
      <c r="A25" s="58">
        <v>20</v>
      </c>
      <c r="B25" s="4" t="s">
        <v>37</v>
      </c>
      <c r="C25" s="114">
        <v>2961</v>
      </c>
      <c r="D25" s="114">
        <v>3152</v>
      </c>
      <c r="E25" s="8">
        <f t="shared" si="0"/>
        <v>106.45052347180007</v>
      </c>
      <c r="F25" s="10">
        <v>429</v>
      </c>
      <c r="G25" s="8">
        <f>F25*100/D25</f>
        <v>13.610406091370558</v>
      </c>
      <c r="H25" s="10">
        <v>487</v>
      </c>
      <c r="I25" s="8">
        <f>H25*100/D25</f>
        <v>15.450507614213198</v>
      </c>
      <c r="J25" s="10">
        <v>1660</v>
      </c>
      <c r="K25" s="8">
        <f>J25*100/D25</f>
        <v>52.664974619289339</v>
      </c>
      <c r="L25" s="10">
        <v>576</v>
      </c>
      <c r="M25" s="8">
        <f>L25*100/D25</f>
        <v>18.274111675126903</v>
      </c>
      <c r="N25" s="10">
        <v>827</v>
      </c>
      <c r="O25" s="8">
        <f>N25*100/D25</f>
        <v>26.237309644670052</v>
      </c>
      <c r="P25" s="10">
        <v>743</v>
      </c>
      <c r="Q25" s="8">
        <f t="shared" si="1"/>
        <v>89.842805320435303</v>
      </c>
      <c r="R25" s="8">
        <f>P25*100/D25</f>
        <v>23.57233502538071</v>
      </c>
      <c r="S25" s="10">
        <v>11</v>
      </c>
      <c r="T25" s="8">
        <f>S25*100/D25</f>
        <v>0.34898477157360408</v>
      </c>
      <c r="U25" s="10">
        <v>0</v>
      </c>
      <c r="V25" s="8">
        <f>U25*100/D25</f>
        <v>0</v>
      </c>
      <c r="W25" s="114">
        <v>6</v>
      </c>
      <c r="X25" s="17">
        <f>W25*100/D25</f>
        <v>0.19035532994923857</v>
      </c>
      <c r="Y25" s="114">
        <v>58</v>
      </c>
      <c r="Z25" s="17">
        <f>Y25*100/D25</f>
        <v>1.8401015228426396</v>
      </c>
      <c r="AA25" s="10">
        <v>78</v>
      </c>
      <c r="AB25" s="17">
        <f>AA25*100/D25</f>
        <v>2.4746192893401013</v>
      </c>
      <c r="AC25" s="114">
        <v>78</v>
      </c>
      <c r="AD25" s="17">
        <f>AC25*100/D25</f>
        <v>2.4746192893401013</v>
      </c>
      <c r="AE25" s="8">
        <f t="shared" si="2"/>
        <v>100</v>
      </c>
      <c r="AF25" s="10">
        <v>34</v>
      </c>
      <c r="AG25" s="8">
        <f t="shared" si="3"/>
        <v>43.589743589743591</v>
      </c>
      <c r="AH25" s="114">
        <v>327</v>
      </c>
      <c r="AI25" s="17">
        <f>AH25*100/D25</f>
        <v>10.374365482233502</v>
      </c>
      <c r="AJ25" s="114">
        <v>65</v>
      </c>
      <c r="AK25" s="10">
        <v>64</v>
      </c>
      <c r="AL25" s="8">
        <f t="shared" si="4"/>
        <v>101.5625</v>
      </c>
      <c r="AM25" s="114">
        <v>202</v>
      </c>
      <c r="AN25" s="8">
        <f>AM25*100/D25</f>
        <v>6.4086294416243659</v>
      </c>
      <c r="AO25" s="10">
        <v>566</v>
      </c>
      <c r="AP25" s="8">
        <f>AM25*100/N25</f>
        <v>24.425634824667473</v>
      </c>
      <c r="AQ25" s="114">
        <v>34</v>
      </c>
      <c r="AR25" s="114">
        <v>34</v>
      </c>
      <c r="AS25" s="17">
        <f>AQ25*100/D25</f>
        <v>1.0786802030456852</v>
      </c>
      <c r="AT25" s="10">
        <v>34</v>
      </c>
      <c r="AU25" s="8">
        <f t="shared" si="5"/>
        <v>100</v>
      </c>
      <c r="AV25" s="10">
        <v>34</v>
      </c>
      <c r="AW25" s="114">
        <v>5</v>
      </c>
      <c r="AX25" s="17">
        <f>AW25*100/D25</f>
        <v>0.15862944162436549</v>
      </c>
      <c r="AY25" s="10">
        <v>5</v>
      </c>
      <c r="AZ25" s="10">
        <v>2</v>
      </c>
      <c r="BA25" s="10">
        <v>0</v>
      </c>
      <c r="BB25" s="8">
        <f t="shared" si="6"/>
        <v>0</v>
      </c>
      <c r="BC25" s="114">
        <v>5</v>
      </c>
      <c r="BD25" s="114">
        <v>2</v>
      </c>
    </row>
    <row r="26" spans="1:56" ht="27" customHeight="1">
      <c r="A26" s="58">
        <v>21</v>
      </c>
      <c r="B26" s="4" t="s">
        <v>38</v>
      </c>
      <c r="C26" s="114">
        <v>6947</v>
      </c>
      <c r="D26" s="114">
        <v>6365</v>
      </c>
      <c r="E26" s="8">
        <f t="shared" si="0"/>
        <v>91.622282999856054</v>
      </c>
      <c r="F26" s="10">
        <v>1687</v>
      </c>
      <c r="G26" s="8">
        <f>F26*100/D26</f>
        <v>26.504320502749412</v>
      </c>
      <c r="H26" s="10">
        <v>720</v>
      </c>
      <c r="I26" s="8">
        <f>H26*100/D26</f>
        <v>11.311861743912019</v>
      </c>
      <c r="J26" s="10">
        <v>2968</v>
      </c>
      <c r="K26" s="8">
        <f>J26*100/D26</f>
        <v>46.630007855459546</v>
      </c>
      <c r="L26" s="10">
        <v>990</v>
      </c>
      <c r="M26" s="8">
        <f>L26*100/D26</f>
        <v>15.553809897879026</v>
      </c>
      <c r="N26" s="10">
        <v>1278</v>
      </c>
      <c r="O26" s="8">
        <f>N26*100/D26</f>
        <v>20.078554595443833</v>
      </c>
      <c r="P26" s="10">
        <v>1276</v>
      </c>
      <c r="Q26" s="8">
        <f t="shared" si="1"/>
        <v>99.843505477308298</v>
      </c>
      <c r="R26" s="8">
        <f>P26*100/D26</f>
        <v>20.047132757266301</v>
      </c>
      <c r="S26" s="10">
        <v>480</v>
      </c>
      <c r="T26" s="8">
        <f>S26*100/D26</f>
        <v>7.5412411626080127</v>
      </c>
      <c r="U26" s="10">
        <v>265</v>
      </c>
      <c r="V26" s="8">
        <f>U26*100/D26</f>
        <v>4.1633935585231736</v>
      </c>
      <c r="W26" s="114">
        <v>47</v>
      </c>
      <c r="X26" s="17">
        <f>W26*100/D26</f>
        <v>0.73841319717203457</v>
      </c>
      <c r="Y26" s="114">
        <v>69</v>
      </c>
      <c r="Z26" s="17">
        <f>Y26*100/D26</f>
        <v>1.0840534171249019</v>
      </c>
      <c r="AA26" s="10">
        <v>32</v>
      </c>
      <c r="AB26" s="17">
        <f>AA26*100/D26</f>
        <v>0.50274941084053415</v>
      </c>
      <c r="AC26" s="114">
        <v>28</v>
      </c>
      <c r="AD26" s="17">
        <f>AC26*100/D26</f>
        <v>0.43990573448546738</v>
      </c>
      <c r="AE26" s="8">
        <f t="shared" si="2"/>
        <v>87.5</v>
      </c>
      <c r="AF26" s="10">
        <v>18</v>
      </c>
      <c r="AG26" s="8">
        <f t="shared" si="3"/>
        <v>64.285714285714292</v>
      </c>
      <c r="AH26" s="114">
        <v>591</v>
      </c>
      <c r="AI26" s="17">
        <f>AH26*100/D26</f>
        <v>9.2851531814611157</v>
      </c>
      <c r="AJ26" s="114">
        <v>63</v>
      </c>
      <c r="AK26" s="10">
        <v>221</v>
      </c>
      <c r="AL26" s="8">
        <f t="shared" si="4"/>
        <v>28.506787330316744</v>
      </c>
      <c r="AM26" s="114">
        <v>1276</v>
      </c>
      <c r="AN26" s="8">
        <f>AM26*100/D26</f>
        <v>20.047132757266301</v>
      </c>
      <c r="AO26" s="10">
        <v>1118</v>
      </c>
      <c r="AP26" s="8">
        <f>AM26*100/N26</f>
        <v>99.843505477308298</v>
      </c>
      <c r="AQ26" s="114">
        <v>844</v>
      </c>
      <c r="AR26" s="114">
        <v>849</v>
      </c>
      <c r="AS26" s="17">
        <f>AQ26*100/D26</f>
        <v>13.260015710919088</v>
      </c>
      <c r="AT26" s="10">
        <v>844</v>
      </c>
      <c r="AU26" s="8">
        <f t="shared" si="5"/>
        <v>100</v>
      </c>
      <c r="AV26" s="10">
        <v>671</v>
      </c>
      <c r="AW26" s="114">
        <v>48</v>
      </c>
      <c r="AX26" s="17">
        <f>AW26*100/D26</f>
        <v>0.75412411626080122</v>
      </c>
      <c r="AY26" s="10">
        <v>32</v>
      </c>
      <c r="AZ26" s="10">
        <v>26</v>
      </c>
      <c r="BA26" s="10">
        <v>48</v>
      </c>
      <c r="BB26" s="8">
        <f t="shared" si="6"/>
        <v>100</v>
      </c>
      <c r="BC26" s="114">
        <v>48</v>
      </c>
      <c r="BD26" s="114">
        <v>33</v>
      </c>
    </row>
    <row r="27" spans="1:56" ht="27" customHeight="1">
      <c r="A27" s="58">
        <v>22</v>
      </c>
      <c r="B27" s="4" t="s">
        <v>39</v>
      </c>
      <c r="C27" s="114">
        <v>8249</v>
      </c>
      <c r="D27" s="114">
        <v>7942</v>
      </c>
      <c r="E27" s="8">
        <f t="shared" si="0"/>
        <v>96.278336768093098</v>
      </c>
      <c r="F27" s="10">
        <v>1046</v>
      </c>
      <c r="G27" s="8">
        <f>F27*100/D27</f>
        <v>13.17048602367162</v>
      </c>
      <c r="H27" s="10">
        <v>197</v>
      </c>
      <c r="I27" s="8">
        <f>H27*100/D27</f>
        <v>2.4804835054142536</v>
      </c>
      <c r="J27" s="10">
        <v>4417</v>
      </c>
      <c r="K27" s="8">
        <f>J27*100/D27</f>
        <v>55.615713925963234</v>
      </c>
      <c r="L27" s="10">
        <v>2282</v>
      </c>
      <c r="M27" s="8">
        <f>L27*100/D27</f>
        <v>28.733316544950895</v>
      </c>
      <c r="N27" s="10">
        <v>1646</v>
      </c>
      <c r="O27" s="8">
        <f>N27*100/D27</f>
        <v>20.725258121380005</v>
      </c>
      <c r="P27" s="10">
        <v>1620</v>
      </c>
      <c r="Q27" s="8">
        <f t="shared" si="1"/>
        <v>98.420413122721754</v>
      </c>
      <c r="R27" s="8">
        <f>P27*100/D27</f>
        <v>20.397884663812643</v>
      </c>
      <c r="S27" s="10">
        <v>568</v>
      </c>
      <c r="T27" s="8">
        <f>S27*100/D27</f>
        <v>7.1518509191639383</v>
      </c>
      <c r="U27" s="10">
        <v>297</v>
      </c>
      <c r="V27" s="8">
        <f>U27*100/D27</f>
        <v>3.7396121883656508</v>
      </c>
      <c r="W27" s="114">
        <v>53</v>
      </c>
      <c r="X27" s="17">
        <f>W27*100/D27</f>
        <v>0.66733820196424076</v>
      </c>
      <c r="Y27" s="114">
        <v>31</v>
      </c>
      <c r="Z27" s="17">
        <f>Y27*100/D27</f>
        <v>0.39032989171493326</v>
      </c>
      <c r="AA27" s="10">
        <v>45</v>
      </c>
      <c r="AB27" s="17">
        <f>AA27*100/D27</f>
        <v>0.56660790732812893</v>
      </c>
      <c r="AC27" s="114">
        <v>43</v>
      </c>
      <c r="AD27" s="17">
        <f>AC27*100/D27</f>
        <v>0.54142533366910095</v>
      </c>
      <c r="AE27" s="8">
        <f t="shared" si="2"/>
        <v>95.555555555555557</v>
      </c>
      <c r="AF27" s="10">
        <v>19</v>
      </c>
      <c r="AG27" s="8">
        <f t="shared" si="3"/>
        <v>44.186046511627907</v>
      </c>
      <c r="AH27" s="114">
        <v>117</v>
      </c>
      <c r="AI27" s="17">
        <f>AH27*100/D27</f>
        <v>1.4731805590531353</v>
      </c>
      <c r="AJ27" s="114">
        <v>7</v>
      </c>
      <c r="AK27" s="10">
        <v>49</v>
      </c>
      <c r="AL27" s="8">
        <f t="shared" si="4"/>
        <v>14.285714285714286</v>
      </c>
      <c r="AM27" s="114">
        <v>1119</v>
      </c>
      <c r="AN27" s="8">
        <f>AM27*100/D27</f>
        <v>14.08964996222614</v>
      </c>
      <c r="AO27" s="10">
        <v>1043</v>
      </c>
      <c r="AP27" s="8">
        <f>AM27*100/N27</f>
        <v>67.982989064398538</v>
      </c>
      <c r="AQ27" s="114">
        <v>71</v>
      </c>
      <c r="AR27" s="114">
        <v>51</v>
      </c>
      <c r="AS27" s="17">
        <f>AQ27*100/D27</f>
        <v>0.89398136489549229</v>
      </c>
      <c r="AT27" s="10">
        <v>6</v>
      </c>
      <c r="AU27" s="8">
        <f t="shared" si="5"/>
        <v>8.4507042253521121</v>
      </c>
      <c r="AV27" s="10">
        <v>73</v>
      </c>
      <c r="AW27" s="114">
        <v>6</v>
      </c>
      <c r="AX27" s="17">
        <f>AW27*100/D27</f>
        <v>7.5547720977083857E-2</v>
      </c>
      <c r="AY27" s="10">
        <v>5</v>
      </c>
      <c r="AZ27" s="10">
        <v>4</v>
      </c>
      <c r="BA27" s="10">
        <v>0</v>
      </c>
      <c r="BB27" s="8">
        <f t="shared" si="6"/>
        <v>0</v>
      </c>
      <c r="BC27" s="114">
        <v>6</v>
      </c>
      <c r="BD27" s="114">
        <v>5</v>
      </c>
    </row>
    <row r="28" spans="1:56" ht="27" customHeight="1">
      <c r="A28" s="58">
        <v>23</v>
      </c>
      <c r="B28" s="4" t="s">
        <v>40</v>
      </c>
      <c r="C28" s="114">
        <v>2635</v>
      </c>
      <c r="D28" s="114">
        <v>2368</v>
      </c>
      <c r="E28" s="8">
        <f t="shared" si="0"/>
        <v>89.867172675521815</v>
      </c>
      <c r="F28" s="10">
        <v>311</v>
      </c>
      <c r="G28" s="8">
        <f>F28*100/D28</f>
        <v>13.133445945945946</v>
      </c>
      <c r="H28" s="10">
        <v>135</v>
      </c>
      <c r="I28" s="8">
        <f>H28*100/D28</f>
        <v>5.7010135135135132</v>
      </c>
      <c r="J28" s="10">
        <v>1410</v>
      </c>
      <c r="K28" s="8">
        <f>J28*100/D28</f>
        <v>59.543918918918919</v>
      </c>
      <c r="L28" s="10">
        <v>512</v>
      </c>
      <c r="M28" s="8">
        <f>L28*100/D28</f>
        <v>21.621621621621621</v>
      </c>
      <c r="N28" s="10">
        <v>791</v>
      </c>
      <c r="O28" s="8">
        <f>N28*100/D28</f>
        <v>33.403716216216218</v>
      </c>
      <c r="P28" s="10">
        <v>752</v>
      </c>
      <c r="Q28" s="8">
        <f t="shared" si="1"/>
        <v>95.069532237673826</v>
      </c>
      <c r="R28" s="8">
        <f>P28*100/D28</f>
        <v>31.756756756756758</v>
      </c>
      <c r="S28" s="10">
        <v>242</v>
      </c>
      <c r="T28" s="8">
        <f>S28*100/D28</f>
        <v>10.219594594594595</v>
      </c>
      <c r="U28" s="10">
        <v>73</v>
      </c>
      <c r="V28" s="8">
        <f>U28*100/D28</f>
        <v>3.0827702702702702</v>
      </c>
      <c r="W28" s="114">
        <v>24</v>
      </c>
      <c r="X28" s="17">
        <f>W28*100/D28</f>
        <v>1.0135135135135136</v>
      </c>
      <c r="Y28" s="114">
        <v>274</v>
      </c>
      <c r="Z28" s="17">
        <f>Y28*100/D28</f>
        <v>11.570945945945946</v>
      </c>
      <c r="AA28" s="10">
        <v>95</v>
      </c>
      <c r="AB28" s="17">
        <f>AA28*100/D28</f>
        <v>4.0118243243243246</v>
      </c>
      <c r="AC28" s="114">
        <v>57</v>
      </c>
      <c r="AD28" s="17">
        <f>AC28*100/D28</f>
        <v>2.4070945945945947</v>
      </c>
      <c r="AE28" s="8">
        <f t="shared" si="2"/>
        <v>60</v>
      </c>
      <c r="AF28" s="10">
        <v>36</v>
      </c>
      <c r="AG28" s="8">
        <f t="shared" si="3"/>
        <v>63.157894736842103</v>
      </c>
      <c r="AH28" s="114">
        <v>150</v>
      </c>
      <c r="AI28" s="17">
        <f>AH28*100/D28</f>
        <v>6.3344594594594597</v>
      </c>
      <c r="AJ28" s="114">
        <v>61</v>
      </c>
      <c r="AK28" s="10">
        <v>78</v>
      </c>
      <c r="AL28" s="8">
        <f t="shared" si="4"/>
        <v>78.205128205128204</v>
      </c>
      <c r="AM28" s="114">
        <v>439</v>
      </c>
      <c r="AN28" s="8">
        <f>AM28*100/D28</f>
        <v>18.538851351351351</v>
      </c>
      <c r="AO28" s="10">
        <v>439</v>
      </c>
      <c r="AP28" s="8">
        <f>AM28*100/N28</f>
        <v>55.499367888748417</v>
      </c>
      <c r="AQ28" s="114">
        <v>61</v>
      </c>
      <c r="AR28" s="114">
        <v>56</v>
      </c>
      <c r="AS28" s="17">
        <f>AQ28*100/D28</f>
        <v>2.5760135135135136</v>
      </c>
      <c r="AT28" s="10">
        <v>12</v>
      </c>
      <c r="AU28" s="8">
        <f t="shared" si="5"/>
        <v>19.672131147540984</v>
      </c>
      <c r="AV28" s="10">
        <v>61</v>
      </c>
      <c r="AW28" s="114">
        <v>6</v>
      </c>
      <c r="AX28" s="17">
        <f>AW28*100/D28</f>
        <v>0.2533783783783784</v>
      </c>
      <c r="AY28" s="10">
        <v>6</v>
      </c>
      <c r="AZ28" s="10">
        <v>6</v>
      </c>
      <c r="BA28" s="10">
        <v>0</v>
      </c>
      <c r="BB28" s="8">
        <f t="shared" si="6"/>
        <v>0</v>
      </c>
      <c r="BC28" s="114">
        <v>6</v>
      </c>
      <c r="BD28" s="114">
        <v>6</v>
      </c>
    </row>
    <row r="29" spans="1:56" ht="27" customHeight="1">
      <c r="A29" s="58">
        <v>24</v>
      </c>
      <c r="B29" s="4" t="s">
        <v>41</v>
      </c>
      <c r="C29" s="114">
        <v>2748</v>
      </c>
      <c r="D29" s="114">
        <v>2748</v>
      </c>
      <c r="E29" s="8">
        <f t="shared" si="0"/>
        <v>100</v>
      </c>
      <c r="F29" s="10">
        <v>762</v>
      </c>
      <c r="G29" s="8">
        <f>F29*100/D29</f>
        <v>27.729257641921397</v>
      </c>
      <c r="H29" s="10">
        <v>728</v>
      </c>
      <c r="I29" s="8">
        <f>H29*100/D29</f>
        <v>26.491994177583699</v>
      </c>
      <c r="J29" s="10">
        <v>669</v>
      </c>
      <c r="K29" s="8">
        <f>J29*100/D29</f>
        <v>24.344978165938866</v>
      </c>
      <c r="L29" s="10">
        <v>589</v>
      </c>
      <c r="M29" s="8">
        <f>L29*100/D29</f>
        <v>21.433770014556039</v>
      </c>
      <c r="N29" s="10">
        <v>378</v>
      </c>
      <c r="O29" s="8">
        <f>N29*100/D29</f>
        <v>13.755458515283843</v>
      </c>
      <c r="P29" s="10">
        <v>378</v>
      </c>
      <c r="Q29" s="8">
        <f t="shared" si="1"/>
        <v>100</v>
      </c>
      <c r="R29" s="8">
        <f>P29*100/D29</f>
        <v>13.755458515283843</v>
      </c>
      <c r="S29" s="10">
        <v>17</v>
      </c>
      <c r="T29" s="8">
        <f>S29*100/D29</f>
        <v>0.61863173216885003</v>
      </c>
      <c r="U29" s="10">
        <v>37</v>
      </c>
      <c r="V29" s="8">
        <f>U29*100/D29</f>
        <v>1.3464337700145561</v>
      </c>
      <c r="W29" s="114">
        <v>2</v>
      </c>
      <c r="X29" s="17">
        <f>W29*100/D29</f>
        <v>7.2780203784570591E-2</v>
      </c>
      <c r="Y29" s="114">
        <v>49</v>
      </c>
      <c r="Z29" s="17">
        <f>Y29*100/D29</f>
        <v>1.7831149927219796</v>
      </c>
      <c r="AA29" s="10">
        <v>0</v>
      </c>
      <c r="AB29" s="17">
        <f>AA29*100/D29</f>
        <v>0</v>
      </c>
      <c r="AC29" s="114">
        <v>0</v>
      </c>
      <c r="AD29" s="17">
        <f>AC29*100/D29</f>
        <v>0</v>
      </c>
      <c r="AE29" s="8">
        <v>0</v>
      </c>
      <c r="AF29" s="10">
        <v>0</v>
      </c>
      <c r="AG29" s="8">
        <v>0</v>
      </c>
      <c r="AH29" s="114">
        <v>16</v>
      </c>
      <c r="AI29" s="17">
        <f>AH29*100/D29</f>
        <v>0.58224163027656473</v>
      </c>
      <c r="AJ29" s="114">
        <v>28</v>
      </c>
      <c r="AK29" s="10">
        <v>14</v>
      </c>
      <c r="AL29" s="8">
        <f t="shared" si="4"/>
        <v>200</v>
      </c>
      <c r="AM29" s="114">
        <v>108</v>
      </c>
      <c r="AN29" s="8">
        <f>AM29*100/D29</f>
        <v>3.9301310043668121</v>
      </c>
      <c r="AO29" s="10">
        <v>306</v>
      </c>
      <c r="AP29" s="8">
        <f>AM29*100/N29</f>
        <v>28.571428571428573</v>
      </c>
      <c r="AQ29" s="114">
        <v>426</v>
      </c>
      <c r="AR29" s="114">
        <v>415</v>
      </c>
      <c r="AS29" s="17">
        <f>AQ29*100/D29</f>
        <v>15.502183406113538</v>
      </c>
      <c r="AT29" s="10">
        <v>0</v>
      </c>
      <c r="AU29" s="8">
        <f t="shared" si="5"/>
        <v>0</v>
      </c>
      <c r="AV29" s="10">
        <v>426</v>
      </c>
      <c r="AW29" s="114">
        <v>6</v>
      </c>
      <c r="AX29" s="17">
        <f>AW29*100/D29</f>
        <v>0.2183406113537118</v>
      </c>
      <c r="AY29" s="10">
        <v>6</v>
      </c>
      <c r="AZ29" s="10">
        <v>4</v>
      </c>
      <c r="BA29" s="10">
        <v>0</v>
      </c>
      <c r="BB29" s="8">
        <f t="shared" si="6"/>
        <v>0</v>
      </c>
      <c r="BC29" s="114">
        <v>6</v>
      </c>
      <c r="BD29" s="114">
        <v>4</v>
      </c>
    </row>
    <row r="30" spans="1:56" ht="27" customHeight="1">
      <c r="A30" s="58">
        <v>25</v>
      </c>
      <c r="B30" s="4" t="s">
        <v>42</v>
      </c>
      <c r="C30" s="114">
        <v>4369</v>
      </c>
      <c r="D30" s="114">
        <v>4388</v>
      </c>
      <c r="E30" s="8">
        <f t="shared" si="0"/>
        <v>100.43488212405585</v>
      </c>
      <c r="F30" s="10">
        <v>596</v>
      </c>
      <c r="G30" s="8">
        <f>F30*100/D30</f>
        <v>13.582497721057429</v>
      </c>
      <c r="H30" s="10">
        <v>737</v>
      </c>
      <c r="I30" s="8">
        <f>H30*100/D30</f>
        <v>16.79580674567001</v>
      </c>
      <c r="J30" s="10">
        <v>2409</v>
      </c>
      <c r="K30" s="8">
        <f>J30*100/D30</f>
        <v>54.89972652689152</v>
      </c>
      <c r="L30" s="10">
        <v>646</v>
      </c>
      <c r="M30" s="8">
        <f>L30*100/D30</f>
        <v>14.721969006381039</v>
      </c>
      <c r="N30" s="10">
        <v>1015</v>
      </c>
      <c r="O30" s="8">
        <f>N30*100/D30</f>
        <v>23.13126709206928</v>
      </c>
      <c r="P30" s="10">
        <v>345</v>
      </c>
      <c r="Q30" s="8">
        <f t="shared" si="1"/>
        <v>33.990147783251231</v>
      </c>
      <c r="R30" s="8">
        <f>P30*100/D30</f>
        <v>7.8623518687329081</v>
      </c>
      <c r="S30" s="10">
        <v>503</v>
      </c>
      <c r="T30" s="8">
        <f>S30*100/D30</f>
        <v>11.463081130355516</v>
      </c>
      <c r="U30" s="10">
        <v>256</v>
      </c>
      <c r="V30" s="8">
        <f>U30*100/D30</f>
        <v>5.834092980856882</v>
      </c>
      <c r="W30" s="114">
        <v>67</v>
      </c>
      <c r="X30" s="17">
        <f>W30*100/D30</f>
        <v>1.5268915223336372</v>
      </c>
      <c r="Y30" s="114">
        <v>56</v>
      </c>
      <c r="Z30" s="17">
        <f>Y30*100/D30</f>
        <v>1.276207839562443</v>
      </c>
      <c r="AA30" s="10">
        <v>6</v>
      </c>
      <c r="AB30" s="17">
        <f>AA30*100/D30</f>
        <v>0.13673655423883319</v>
      </c>
      <c r="AC30" s="114">
        <v>14</v>
      </c>
      <c r="AD30" s="17">
        <f>AC30*100/D30</f>
        <v>0.31905195989061075</v>
      </c>
      <c r="AE30" s="8">
        <f t="shared" si="2"/>
        <v>233.33333333333334</v>
      </c>
      <c r="AF30" s="10">
        <v>14</v>
      </c>
      <c r="AG30" s="8">
        <f t="shared" si="3"/>
        <v>100</v>
      </c>
      <c r="AH30" s="114">
        <v>136</v>
      </c>
      <c r="AI30" s="17">
        <f>AH30*100/D30</f>
        <v>3.0993618960802189</v>
      </c>
      <c r="AJ30" s="114">
        <v>186</v>
      </c>
      <c r="AK30" s="10">
        <v>92</v>
      </c>
      <c r="AL30" s="8">
        <f t="shared" si="4"/>
        <v>202.17391304347825</v>
      </c>
      <c r="AM30" s="114">
        <v>425</v>
      </c>
      <c r="AN30" s="8">
        <f>AM30*100/D30</f>
        <v>9.6855059252506841</v>
      </c>
      <c r="AO30" s="10">
        <v>425</v>
      </c>
      <c r="AP30" s="8">
        <f>AM30*100/N30</f>
        <v>41.871921182266007</v>
      </c>
      <c r="AQ30" s="114">
        <v>218</v>
      </c>
      <c r="AR30" s="114">
        <v>218</v>
      </c>
      <c r="AS30" s="17">
        <f>AQ30*100/D30</f>
        <v>4.9680948040109385</v>
      </c>
      <c r="AT30" s="10">
        <v>218</v>
      </c>
      <c r="AU30" s="8">
        <f t="shared" si="5"/>
        <v>100</v>
      </c>
      <c r="AV30" s="10">
        <v>654</v>
      </c>
      <c r="AW30" s="114">
        <v>11</v>
      </c>
      <c r="AX30" s="17">
        <f>AW30*100/D30</f>
        <v>0.25068368277119418</v>
      </c>
      <c r="AY30" s="10">
        <v>10</v>
      </c>
      <c r="AZ30" s="10">
        <v>0</v>
      </c>
      <c r="BA30" s="10">
        <v>11</v>
      </c>
      <c r="BB30" s="8">
        <f t="shared" si="6"/>
        <v>100</v>
      </c>
      <c r="BC30" s="114">
        <v>11</v>
      </c>
      <c r="BD30" s="114">
        <v>3</v>
      </c>
    </row>
    <row r="31" spans="1:56" ht="27" customHeight="1">
      <c r="A31" s="58">
        <v>26</v>
      </c>
      <c r="B31" s="4" t="s">
        <v>43</v>
      </c>
      <c r="C31" s="114">
        <v>3126</v>
      </c>
      <c r="D31" s="114">
        <v>3095</v>
      </c>
      <c r="E31" s="8">
        <f t="shared" si="0"/>
        <v>99.00831733845169</v>
      </c>
      <c r="F31" s="10">
        <v>499</v>
      </c>
      <c r="G31" s="8">
        <f>F31*100/D31</f>
        <v>16.122778675282714</v>
      </c>
      <c r="H31" s="10">
        <v>695</v>
      </c>
      <c r="I31" s="8">
        <f>H31*100/D31</f>
        <v>22.455573505654282</v>
      </c>
      <c r="J31" s="10">
        <v>1181</v>
      </c>
      <c r="K31" s="8">
        <f>J31*100/D31</f>
        <v>38.158319870759286</v>
      </c>
      <c r="L31" s="10">
        <v>720</v>
      </c>
      <c r="M31" s="8">
        <f>L31*100/D31</f>
        <v>23.263327948303715</v>
      </c>
      <c r="N31" s="10">
        <v>684</v>
      </c>
      <c r="O31" s="8">
        <f>N31*100/D31</f>
        <v>22.100161550888529</v>
      </c>
      <c r="P31" s="10">
        <v>682</v>
      </c>
      <c r="Q31" s="8">
        <f t="shared" si="1"/>
        <v>99.707602339181292</v>
      </c>
      <c r="R31" s="8">
        <f>P31*100/D31</f>
        <v>22.035541195476576</v>
      </c>
      <c r="S31" s="10">
        <v>54</v>
      </c>
      <c r="T31" s="8">
        <f>S31*100/D31</f>
        <v>1.7447495961227786</v>
      </c>
      <c r="U31" s="10">
        <v>32</v>
      </c>
      <c r="V31" s="8">
        <f>U31*100/D31</f>
        <v>1.0339256865912763</v>
      </c>
      <c r="W31" s="114">
        <v>2</v>
      </c>
      <c r="X31" s="17">
        <f>W31*100/D31</f>
        <v>6.4620355411954766E-2</v>
      </c>
      <c r="Y31" s="114">
        <v>130</v>
      </c>
      <c r="Z31" s="17">
        <f>Y31*100/D31</f>
        <v>4.2003231017770597</v>
      </c>
      <c r="AA31" s="10">
        <v>86</v>
      </c>
      <c r="AB31" s="17">
        <f>AA31*100/D31</f>
        <v>2.7786752827140551</v>
      </c>
      <c r="AC31" s="114">
        <v>16</v>
      </c>
      <c r="AD31" s="17">
        <f>AC31*100/D31</f>
        <v>0.51696284329563813</v>
      </c>
      <c r="AE31" s="8">
        <f t="shared" si="2"/>
        <v>18.604651162790699</v>
      </c>
      <c r="AF31" s="10">
        <v>14</v>
      </c>
      <c r="AG31" s="8">
        <f t="shared" si="3"/>
        <v>87.5</v>
      </c>
      <c r="AH31" s="114">
        <v>101</v>
      </c>
      <c r="AI31" s="17">
        <f>AH31*100/D31</f>
        <v>3.2633279483037159</v>
      </c>
      <c r="AJ31" s="114">
        <v>88</v>
      </c>
      <c r="AK31" s="10">
        <v>110</v>
      </c>
      <c r="AL31" s="8">
        <f t="shared" si="4"/>
        <v>80</v>
      </c>
      <c r="AM31" s="114">
        <v>682</v>
      </c>
      <c r="AN31" s="8">
        <f>AM31*100/D31</f>
        <v>22.035541195476576</v>
      </c>
      <c r="AO31" s="10">
        <v>682</v>
      </c>
      <c r="AP31" s="8">
        <f>AM31*100/N31</f>
        <v>99.707602339181292</v>
      </c>
      <c r="AQ31" s="114">
        <v>57</v>
      </c>
      <c r="AR31" s="114">
        <v>56</v>
      </c>
      <c r="AS31" s="17">
        <f>AQ31*100/D31</f>
        <v>1.8416801292407108</v>
      </c>
      <c r="AT31" s="10">
        <v>57</v>
      </c>
      <c r="AU31" s="8">
        <f t="shared" si="5"/>
        <v>100</v>
      </c>
      <c r="AV31" s="10">
        <v>57</v>
      </c>
      <c r="AW31" s="114">
        <v>4</v>
      </c>
      <c r="AX31" s="17">
        <f>AW31*100/D31</f>
        <v>0.12924071082390953</v>
      </c>
      <c r="AY31" s="10">
        <v>3</v>
      </c>
      <c r="AZ31" s="10">
        <v>3</v>
      </c>
      <c r="BA31" s="10">
        <v>4</v>
      </c>
      <c r="BB31" s="8">
        <f t="shared" si="6"/>
        <v>100</v>
      </c>
      <c r="BC31" s="114">
        <v>4</v>
      </c>
      <c r="BD31" s="114">
        <v>3</v>
      </c>
    </row>
    <row r="32" spans="1:56" ht="27" customHeight="1">
      <c r="A32" s="58">
        <v>27</v>
      </c>
      <c r="B32" s="4" t="s">
        <v>44</v>
      </c>
      <c r="C32" s="114">
        <v>3453</v>
      </c>
      <c r="D32" s="114">
        <v>3480</v>
      </c>
      <c r="E32" s="8">
        <f t="shared" si="0"/>
        <v>100.78192875760209</v>
      </c>
      <c r="F32" s="10">
        <v>525</v>
      </c>
      <c r="G32" s="8">
        <f>F32*100/D32</f>
        <v>15.086206896551724</v>
      </c>
      <c r="H32" s="10">
        <v>524</v>
      </c>
      <c r="I32" s="8">
        <f>H32*100/D32</f>
        <v>15.057471264367816</v>
      </c>
      <c r="J32" s="10">
        <v>1812</v>
      </c>
      <c r="K32" s="8">
        <f>J32*100/D32</f>
        <v>52.068965517241381</v>
      </c>
      <c r="L32" s="10">
        <v>619</v>
      </c>
      <c r="M32" s="8">
        <f>L32*100/D32</f>
        <v>17.787356321839081</v>
      </c>
      <c r="N32" s="10">
        <v>525</v>
      </c>
      <c r="O32" s="8">
        <f>N32*100/D32</f>
        <v>15.086206896551724</v>
      </c>
      <c r="P32" s="10">
        <v>525</v>
      </c>
      <c r="Q32" s="8">
        <f t="shared" si="1"/>
        <v>100</v>
      </c>
      <c r="R32" s="8">
        <f>P32*100/D32</f>
        <v>15.086206896551724</v>
      </c>
      <c r="S32" s="10">
        <v>569</v>
      </c>
      <c r="T32" s="8">
        <f>S32*100/D32</f>
        <v>16.350574712643677</v>
      </c>
      <c r="U32" s="10">
        <v>550</v>
      </c>
      <c r="V32" s="8">
        <f>U32*100/D32</f>
        <v>15.804597701149426</v>
      </c>
      <c r="W32" s="114">
        <v>0</v>
      </c>
      <c r="X32" s="17">
        <v>0</v>
      </c>
      <c r="Y32" s="114">
        <v>41</v>
      </c>
      <c r="Z32" s="17">
        <f>Y32*100/D32</f>
        <v>1.1781609195402298</v>
      </c>
      <c r="AA32" s="10">
        <v>108</v>
      </c>
      <c r="AB32" s="17">
        <f>AA32*100/D32</f>
        <v>3.103448275862069</v>
      </c>
      <c r="AC32" s="114">
        <v>12</v>
      </c>
      <c r="AD32" s="17">
        <f>AC32*100/D32</f>
        <v>0.34482758620689657</v>
      </c>
      <c r="AE32" s="8">
        <f t="shared" si="2"/>
        <v>11.111111111111111</v>
      </c>
      <c r="AF32" s="10">
        <v>12</v>
      </c>
      <c r="AG32" s="8">
        <f t="shared" si="3"/>
        <v>100</v>
      </c>
      <c r="AH32" s="114">
        <v>296</v>
      </c>
      <c r="AI32" s="17">
        <f>AH32*100/D32</f>
        <v>8.5057471264367823</v>
      </c>
      <c r="AJ32" s="114">
        <v>201</v>
      </c>
      <c r="AK32" s="10">
        <v>624</v>
      </c>
      <c r="AL32" s="8">
        <f t="shared" si="4"/>
        <v>32.21153846153846</v>
      </c>
      <c r="AM32" s="114">
        <v>534</v>
      </c>
      <c r="AN32" s="8">
        <f>AM32*100/D32</f>
        <v>15.344827586206897</v>
      </c>
      <c r="AO32" s="10">
        <v>525</v>
      </c>
      <c r="AP32" s="8">
        <f>AM32*100/N32</f>
        <v>101.71428571428571</v>
      </c>
      <c r="AQ32" s="114">
        <v>155</v>
      </c>
      <c r="AR32" s="114">
        <v>157</v>
      </c>
      <c r="AS32" s="17">
        <f>AQ32*100/D32</f>
        <v>4.4540229885057467</v>
      </c>
      <c r="AT32" s="10">
        <v>155</v>
      </c>
      <c r="AU32" s="8">
        <f t="shared" si="5"/>
        <v>100</v>
      </c>
      <c r="AV32" s="10">
        <v>134</v>
      </c>
      <c r="AW32" s="114">
        <v>14</v>
      </c>
      <c r="AX32" s="17">
        <f>AW32*100/D32</f>
        <v>0.40229885057471265</v>
      </c>
      <c r="AY32" s="10">
        <v>14</v>
      </c>
      <c r="AZ32" s="10">
        <v>14</v>
      </c>
      <c r="BA32" s="10">
        <v>14</v>
      </c>
      <c r="BB32" s="8">
        <f t="shared" si="6"/>
        <v>100</v>
      </c>
      <c r="BC32" s="114">
        <v>14</v>
      </c>
      <c r="BD32" s="114">
        <v>14</v>
      </c>
    </row>
    <row r="33" spans="1:56" ht="27" customHeight="1">
      <c r="A33" s="58">
        <v>28</v>
      </c>
      <c r="B33" s="4" t="s">
        <v>45</v>
      </c>
      <c r="C33" s="114">
        <v>7412</v>
      </c>
      <c r="D33" s="114">
        <v>7171</v>
      </c>
      <c r="E33" s="8">
        <f t="shared" si="0"/>
        <v>96.74851592012952</v>
      </c>
      <c r="F33" s="10">
        <v>900</v>
      </c>
      <c r="G33" s="8">
        <f>F33*100/D33</f>
        <v>12.550550829730861</v>
      </c>
      <c r="H33" s="10">
        <v>237</v>
      </c>
      <c r="I33" s="8">
        <f>H33*100/D33</f>
        <v>3.3049783851624599</v>
      </c>
      <c r="J33" s="10">
        <v>4307</v>
      </c>
      <c r="K33" s="8">
        <f>J33*100/D33</f>
        <v>60.061358248500909</v>
      </c>
      <c r="L33" s="10">
        <v>1727</v>
      </c>
      <c r="M33" s="8">
        <f>L33*100/D33</f>
        <v>24.083112536605775</v>
      </c>
      <c r="N33" s="10">
        <v>1777</v>
      </c>
      <c r="O33" s="8">
        <f>N33*100/D33</f>
        <v>24.78036536047971</v>
      </c>
      <c r="P33" s="10">
        <v>1777</v>
      </c>
      <c r="Q33" s="8">
        <f t="shared" si="1"/>
        <v>100</v>
      </c>
      <c r="R33" s="8">
        <f>P33*100/D33</f>
        <v>24.78036536047971</v>
      </c>
      <c r="S33" s="10">
        <v>29</v>
      </c>
      <c r="T33" s="8">
        <f>S33*100/D33</f>
        <v>0.4044066378468833</v>
      </c>
      <c r="U33" s="10">
        <v>19</v>
      </c>
      <c r="V33" s="8">
        <f>U33*100/D33</f>
        <v>0.26495607307209595</v>
      </c>
      <c r="W33" s="114">
        <v>112</v>
      </c>
      <c r="X33" s="17">
        <f>W33*100/D33</f>
        <v>1.5618463254776183</v>
      </c>
      <c r="Y33" s="114">
        <v>395</v>
      </c>
      <c r="Z33" s="17">
        <f>Y33*100/D33</f>
        <v>5.5082973086041003</v>
      </c>
      <c r="AA33" s="10">
        <v>33</v>
      </c>
      <c r="AB33" s="17">
        <f>AA33*100/D33</f>
        <v>0.46018686375679824</v>
      </c>
      <c r="AC33" s="114">
        <v>27</v>
      </c>
      <c r="AD33" s="17">
        <f>AC33*100/D33</f>
        <v>0.37651652489192583</v>
      </c>
      <c r="AE33" s="8">
        <f t="shared" si="2"/>
        <v>81.818181818181813</v>
      </c>
      <c r="AF33" s="10">
        <v>9</v>
      </c>
      <c r="AG33" s="8">
        <f t="shared" si="3"/>
        <v>33.333333333333336</v>
      </c>
      <c r="AH33" s="114">
        <v>213</v>
      </c>
      <c r="AI33" s="17">
        <f>AH33*100/D33</f>
        <v>2.9702970297029703</v>
      </c>
      <c r="AJ33" s="114">
        <v>9</v>
      </c>
      <c r="AK33" s="10">
        <v>8</v>
      </c>
      <c r="AL33" s="8">
        <f t="shared" si="4"/>
        <v>112.5</v>
      </c>
      <c r="AM33" s="114">
        <v>981</v>
      </c>
      <c r="AN33" s="8">
        <f>AM33*100/D33</f>
        <v>13.680100404406637</v>
      </c>
      <c r="AO33" s="10">
        <v>627</v>
      </c>
      <c r="AP33" s="8">
        <f>AM33*100/N33</f>
        <v>55.205402363534049</v>
      </c>
      <c r="AQ33" s="114">
        <v>248</v>
      </c>
      <c r="AR33" s="114">
        <v>252</v>
      </c>
      <c r="AS33" s="17">
        <f>AQ33*100/D33</f>
        <v>3.4583740064147261</v>
      </c>
      <c r="AT33" s="10">
        <v>248</v>
      </c>
      <c r="AU33" s="8">
        <f t="shared" si="5"/>
        <v>100</v>
      </c>
      <c r="AV33" s="10">
        <v>263</v>
      </c>
      <c r="AW33" s="114">
        <v>16</v>
      </c>
      <c r="AX33" s="17">
        <f>AW33*100/D33</f>
        <v>0.22312090363965975</v>
      </c>
      <c r="AY33" s="10">
        <v>14</v>
      </c>
      <c r="AZ33" s="10">
        <v>13</v>
      </c>
      <c r="BA33" s="10">
        <v>16</v>
      </c>
      <c r="BB33" s="8">
        <f t="shared" si="6"/>
        <v>100</v>
      </c>
      <c r="BC33" s="114">
        <v>16</v>
      </c>
      <c r="BD33" s="114">
        <v>14</v>
      </c>
    </row>
    <row r="34" spans="1:56" ht="27" customHeight="1">
      <c r="A34" s="58">
        <v>29</v>
      </c>
      <c r="B34" s="4" t="s">
        <v>46</v>
      </c>
      <c r="C34" s="114">
        <v>3189</v>
      </c>
      <c r="D34" s="114">
        <v>3005</v>
      </c>
      <c r="E34" s="8">
        <f t="shared" si="0"/>
        <v>94.230166196299777</v>
      </c>
      <c r="F34" s="10">
        <v>298</v>
      </c>
      <c r="G34" s="8">
        <f>F34*100/D34</f>
        <v>9.9168053244592347</v>
      </c>
      <c r="H34" s="10">
        <v>121</v>
      </c>
      <c r="I34" s="8">
        <f>H34*100/D34</f>
        <v>4.0266222961730449</v>
      </c>
      <c r="J34" s="10">
        <v>1853</v>
      </c>
      <c r="K34" s="8">
        <f>J34*100/D34</f>
        <v>61.663893510815306</v>
      </c>
      <c r="L34" s="10">
        <v>733</v>
      </c>
      <c r="M34" s="8">
        <f>L34*100/D34</f>
        <v>24.392678868552412</v>
      </c>
      <c r="N34" s="10">
        <v>690</v>
      </c>
      <c r="O34" s="8">
        <f>N34*100/D34</f>
        <v>22.961730449251249</v>
      </c>
      <c r="P34" s="10">
        <v>471</v>
      </c>
      <c r="Q34" s="8">
        <f t="shared" si="1"/>
        <v>68.260869565217391</v>
      </c>
      <c r="R34" s="8">
        <f>P34*100/D34</f>
        <v>15.6738768718802</v>
      </c>
      <c r="S34" s="10">
        <v>44</v>
      </c>
      <c r="T34" s="8">
        <f>S34*100/D34</f>
        <v>1.4642262895174709</v>
      </c>
      <c r="U34" s="10">
        <v>12</v>
      </c>
      <c r="V34" s="8">
        <f>U34*100/D34</f>
        <v>0.39933444259567386</v>
      </c>
      <c r="W34" s="114">
        <v>1</v>
      </c>
      <c r="X34" s="17">
        <f>W34*100/D34</f>
        <v>3.3277870216306155E-2</v>
      </c>
      <c r="Y34" s="114">
        <v>98</v>
      </c>
      <c r="Z34" s="17">
        <f>Y34*100/D34</f>
        <v>3.2612312811980035</v>
      </c>
      <c r="AA34" s="10">
        <v>42</v>
      </c>
      <c r="AB34" s="17">
        <f>AA34*100/D34</f>
        <v>1.3976705490848587</v>
      </c>
      <c r="AC34" s="114">
        <v>34</v>
      </c>
      <c r="AD34" s="17">
        <f>AC34*100/D34</f>
        <v>1.1314475873544094</v>
      </c>
      <c r="AE34" s="8">
        <f t="shared" si="2"/>
        <v>80.952380952380949</v>
      </c>
      <c r="AF34" s="10">
        <v>0</v>
      </c>
      <c r="AG34" s="8">
        <f t="shared" si="3"/>
        <v>0</v>
      </c>
      <c r="AH34" s="114">
        <v>15</v>
      </c>
      <c r="AI34" s="17">
        <f>AH34*100/D34</f>
        <v>0.49916805324459235</v>
      </c>
      <c r="AJ34" s="114">
        <v>6</v>
      </c>
      <c r="AK34" s="10">
        <v>14</v>
      </c>
      <c r="AL34" s="8">
        <f t="shared" si="4"/>
        <v>42.857142857142854</v>
      </c>
      <c r="AM34" s="114">
        <v>471</v>
      </c>
      <c r="AN34" s="8">
        <f>AM34*100/D34</f>
        <v>15.6738768718802</v>
      </c>
      <c r="AO34" s="10">
        <v>313</v>
      </c>
      <c r="AP34" s="8">
        <f>AM34*100/N34</f>
        <v>68.260869565217391</v>
      </c>
      <c r="AQ34" s="114">
        <v>323</v>
      </c>
      <c r="AR34" s="114">
        <v>323</v>
      </c>
      <c r="AS34" s="17">
        <f>AQ34*100/D34</f>
        <v>10.748752079866888</v>
      </c>
      <c r="AT34" s="10">
        <v>283</v>
      </c>
      <c r="AU34" s="8">
        <f t="shared" si="5"/>
        <v>87.616099071207429</v>
      </c>
      <c r="AV34" s="10">
        <v>323</v>
      </c>
      <c r="AW34" s="114">
        <v>9</v>
      </c>
      <c r="AX34" s="17">
        <f>AW34*100/D34</f>
        <v>0.29950083194675542</v>
      </c>
      <c r="AY34" s="10">
        <v>8</v>
      </c>
      <c r="AZ34" s="10">
        <v>8</v>
      </c>
      <c r="BA34" s="10">
        <v>5</v>
      </c>
      <c r="BB34" s="8">
        <f t="shared" si="6"/>
        <v>55.555555555555557</v>
      </c>
      <c r="BC34" s="114">
        <v>9</v>
      </c>
      <c r="BD34" s="114">
        <v>9</v>
      </c>
    </row>
    <row r="35" spans="1:56" ht="27" customHeight="1">
      <c r="A35" s="58">
        <v>30</v>
      </c>
      <c r="B35" s="4" t="s">
        <v>47</v>
      </c>
      <c r="C35" s="114">
        <v>2231</v>
      </c>
      <c r="D35" s="114">
        <v>2231</v>
      </c>
      <c r="E35" s="8">
        <f t="shared" si="0"/>
        <v>100</v>
      </c>
      <c r="F35" s="10">
        <v>546</v>
      </c>
      <c r="G35" s="8">
        <f>F35*100/D35</f>
        <v>24.473330345136709</v>
      </c>
      <c r="H35" s="10">
        <v>282</v>
      </c>
      <c r="I35" s="8">
        <f>H35*100/D35</f>
        <v>12.64007171671896</v>
      </c>
      <c r="J35" s="10">
        <v>962</v>
      </c>
      <c r="K35" s="8">
        <f>J35*100/D35</f>
        <v>43.119677274764676</v>
      </c>
      <c r="L35" s="10">
        <v>441</v>
      </c>
      <c r="M35" s="8">
        <f>L35*100/D35</f>
        <v>19.766920663379651</v>
      </c>
      <c r="N35" s="10">
        <v>514</v>
      </c>
      <c r="O35" s="8">
        <f>N35*100/D35</f>
        <v>23.038995965934557</v>
      </c>
      <c r="P35" s="10">
        <v>467</v>
      </c>
      <c r="Q35" s="8">
        <f t="shared" si="1"/>
        <v>90.856031128404666</v>
      </c>
      <c r="R35" s="8">
        <f>P35*100/D35</f>
        <v>20.932317346481398</v>
      </c>
      <c r="S35" s="10">
        <v>182</v>
      </c>
      <c r="T35" s="8">
        <f>S35*100/D35</f>
        <v>8.1577767817122364</v>
      </c>
      <c r="U35" s="10">
        <v>56</v>
      </c>
      <c r="V35" s="8">
        <f>U35*100/D35</f>
        <v>2.5100851636037653</v>
      </c>
      <c r="W35" s="114">
        <v>4</v>
      </c>
      <c r="X35" s="17">
        <f>W35*100/D35</f>
        <v>0.17929179740026893</v>
      </c>
      <c r="Y35" s="114">
        <v>103</v>
      </c>
      <c r="Z35" s="17">
        <f>Y35*100/D35</f>
        <v>4.6167637830569248</v>
      </c>
      <c r="AA35" s="10">
        <v>11</v>
      </c>
      <c r="AB35" s="17">
        <f>AA35*100/D35</f>
        <v>0.49305244285073957</v>
      </c>
      <c r="AC35" s="114">
        <v>42</v>
      </c>
      <c r="AD35" s="17">
        <f>AC35*100/D35</f>
        <v>1.8825638727028238</v>
      </c>
      <c r="AE35" s="8">
        <f t="shared" si="2"/>
        <v>381.81818181818181</v>
      </c>
      <c r="AF35" s="10">
        <v>40</v>
      </c>
      <c r="AG35" s="8">
        <f t="shared" si="3"/>
        <v>95.238095238095241</v>
      </c>
      <c r="AH35" s="114">
        <v>162</v>
      </c>
      <c r="AI35" s="17">
        <f>AH35*100/D35</f>
        <v>7.2613177947108918</v>
      </c>
      <c r="AJ35" s="114">
        <v>56</v>
      </c>
      <c r="AK35" s="10">
        <v>44</v>
      </c>
      <c r="AL35" s="8">
        <f t="shared" si="4"/>
        <v>127.27272727272727</v>
      </c>
      <c r="AM35" s="114">
        <v>397</v>
      </c>
      <c r="AN35" s="8">
        <f>AM35*100/D35</f>
        <v>17.794710891976692</v>
      </c>
      <c r="AO35" s="10">
        <v>412</v>
      </c>
      <c r="AP35" s="8">
        <f>AM35*100/N35</f>
        <v>77.237354085603116</v>
      </c>
      <c r="AQ35" s="114">
        <v>236</v>
      </c>
      <c r="AR35" s="114">
        <v>144</v>
      </c>
      <c r="AS35" s="17">
        <f>AQ35*100/D35</f>
        <v>10.578216046615868</v>
      </c>
      <c r="AT35" s="10">
        <v>236</v>
      </c>
      <c r="AU35" s="8">
        <f t="shared" si="5"/>
        <v>100</v>
      </c>
      <c r="AV35" s="10">
        <v>240</v>
      </c>
      <c r="AW35" s="114">
        <v>3</v>
      </c>
      <c r="AX35" s="17">
        <f>AW35*100/D35</f>
        <v>0.13446884805020171</v>
      </c>
      <c r="AY35" s="10">
        <v>3</v>
      </c>
      <c r="AZ35" s="10">
        <v>1</v>
      </c>
      <c r="BA35" s="10">
        <v>3</v>
      </c>
      <c r="BB35" s="8">
        <f t="shared" si="6"/>
        <v>100</v>
      </c>
      <c r="BC35" s="114">
        <v>3</v>
      </c>
      <c r="BD35" s="114">
        <v>2</v>
      </c>
    </row>
    <row r="36" spans="1:56" ht="27" customHeight="1">
      <c r="A36" s="58">
        <v>31</v>
      </c>
      <c r="B36" s="4" t="s">
        <v>48</v>
      </c>
      <c r="C36" s="114">
        <v>5136</v>
      </c>
      <c r="D36" s="114">
        <v>5205</v>
      </c>
      <c r="E36" s="8">
        <f t="shared" si="0"/>
        <v>101.34345794392523</v>
      </c>
      <c r="F36" s="10">
        <v>743</v>
      </c>
      <c r="G36" s="8">
        <f>F36*100/D36</f>
        <v>14.274735830931796</v>
      </c>
      <c r="H36" s="10">
        <v>814</v>
      </c>
      <c r="I36" s="8">
        <f>H36*100/D36</f>
        <v>15.6388088376561</v>
      </c>
      <c r="J36" s="10">
        <v>2547</v>
      </c>
      <c r="K36" s="8">
        <f>J36*100/D36</f>
        <v>48.933717579250718</v>
      </c>
      <c r="L36" s="10">
        <v>1101</v>
      </c>
      <c r="M36" s="8">
        <f>L36*100/D36</f>
        <v>21.152737752161382</v>
      </c>
      <c r="N36" s="10">
        <v>1599</v>
      </c>
      <c r="O36" s="8">
        <f>N36*100/D36</f>
        <v>30.720461095100866</v>
      </c>
      <c r="P36" s="10">
        <v>1223</v>
      </c>
      <c r="Q36" s="8">
        <f t="shared" si="1"/>
        <v>76.48530331457161</v>
      </c>
      <c r="R36" s="8">
        <f>P36*100/D36</f>
        <v>23.496637848222864</v>
      </c>
      <c r="S36" s="10">
        <v>392</v>
      </c>
      <c r="T36" s="8">
        <f>S36*100/D36</f>
        <v>7.5312199807877045</v>
      </c>
      <c r="U36" s="10">
        <v>168</v>
      </c>
      <c r="V36" s="8">
        <f>U36*100/D36</f>
        <v>3.2276657060518734</v>
      </c>
      <c r="W36" s="114">
        <v>35</v>
      </c>
      <c r="X36" s="17">
        <f>W36*100/D36</f>
        <v>0.67243035542747354</v>
      </c>
      <c r="Y36" s="114">
        <v>1</v>
      </c>
      <c r="Z36" s="17">
        <f>Y36*100/D36</f>
        <v>1.921229586935639E-2</v>
      </c>
      <c r="AA36" s="10">
        <v>50</v>
      </c>
      <c r="AB36" s="17">
        <f>AA36*100/D36</f>
        <v>0.96061479346781942</v>
      </c>
      <c r="AC36" s="114">
        <v>4</v>
      </c>
      <c r="AD36" s="17">
        <f>AC36*100/D36</f>
        <v>7.6849183477425559E-2</v>
      </c>
      <c r="AE36" s="8">
        <f t="shared" si="2"/>
        <v>8</v>
      </c>
      <c r="AF36" s="10">
        <v>1</v>
      </c>
      <c r="AG36" s="8">
        <f t="shared" si="3"/>
        <v>25</v>
      </c>
      <c r="AH36" s="114">
        <v>40</v>
      </c>
      <c r="AI36" s="17">
        <f>AH36*100/D36</f>
        <v>0.76849183477425553</v>
      </c>
      <c r="AJ36" s="114">
        <v>6</v>
      </c>
      <c r="AK36" s="10">
        <v>129</v>
      </c>
      <c r="AL36" s="8">
        <f t="shared" si="4"/>
        <v>4.6511627906976747</v>
      </c>
      <c r="AM36" s="114">
        <v>988</v>
      </c>
      <c r="AN36" s="8">
        <f>AM36*100/D36</f>
        <v>18.981748318924112</v>
      </c>
      <c r="AO36" s="10">
        <v>988</v>
      </c>
      <c r="AP36" s="8">
        <f>AM36*100/N36</f>
        <v>61.788617886178862</v>
      </c>
      <c r="AQ36" s="114">
        <v>22</v>
      </c>
      <c r="AR36" s="114">
        <v>19</v>
      </c>
      <c r="AS36" s="17">
        <f>AQ36*100/D36</f>
        <v>0.42267050912584053</v>
      </c>
      <c r="AT36" s="10">
        <v>17</v>
      </c>
      <c r="AU36" s="8">
        <f t="shared" si="5"/>
        <v>77.272727272727266</v>
      </c>
      <c r="AV36" s="10">
        <v>22</v>
      </c>
      <c r="AW36" s="114">
        <v>20</v>
      </c>
      <c r="AX36" s="17">
        <f>AW36*100/D36</f>
        <v>0.38424591738712777</v>
      </c>
      <c r="AY36" s="10">
        <v>19</v>
      </c>
      <c r="AZ36" s="10">
        <v>7</v>
      </c>
      <c r="BA36" s="10">
        <v>20</v>
      </c>
      <c r="BB36" s="8">
        <f t="shared" si="6"/>
        <v>100</v>
      </c>
      <c r="BC36" s="114">
        <v>22</v>
      </c>
      <c r="BD36" s="114">
        <v>12</v>
      </c>
    </row>
    <row r="37" spans="1:56" ht="27" customHeight="1">
      <c r="A37" s="58">
        <v>32</v>
      </c>
      <c r="B37" s="7" t="s">
        <v>49</v>
      </c>
      <c r="C37" s="114">
        <v>6078</v>
      </c>
      <c r="D37" s="114">
        <v>5393</v>
      </c>
      <c r="E37" s="8">
        <f t="shared" si="0"/>
        <v>88.729845343863119</v>
      </c>
      <c r="F37" s="10">
        <v>641</v>
      </c>
      <c r="G37" s="8">
        <f>F37*100/D37</f>
        <v>11.885777860189133</v>
      </c>
      <c r="H37" s="10">
        <v>292</v>
      </c>
      <c r="I37" s="8">
        <f>H37*100/D37</f>
        <v>5.414426107917671</v>
      </c>
      <c r="J37" s="10">
        <v>2856</v>
      </c>
      <c r="K37" s="8">
        <f>J37*100/D37</f>
        <v>52.95753754867421</v>
      </c>
      <c r="L37" s="10">
        <v>1604</v>
      </c>
      <c r="M37" s="8">
        <f>L37*100/D37</f>
        <v>29.742258483218986</v>
      </c>
      <c r="N37" s="10">
        <v>1092</v>
      </c>
      <c r="O37" s="8">
        <f>N37*100/D37</f>
        <v>20.248470239198962</v>
      </c>
      <c r="P37" s="10">
        <v>1092</v>
      </c>
      <c r="Q37" s="8">
        <f t="shared" si="1"/>
        <v>100</v>
      </c>
      <c r="R37" s="8">
        <f>P37*100/D37</f>
        <v>20.248470239198962</v>
      </c>
      <c r="S37" s="10">
        <v>1068</v>
      </c>
      <c r="T37" s="8">
        <f>S37*100/D37</f>
        <v>19.803448915260525</v>
      </c>
      <c r="U37" s="10">
        <v>823</v>
      </c>
      <c r="V37" s="8">
        <f>U37*100/D37</f>
        <v>15.260522900055628</v>
      </c>
      <c r="W37" s="114">
        <v>29</v>
      </c>
      <c r="X37" s="17">
        <f>W37*100/D37</f>
        <v>0.53773409975894682</v>
      </c>
      <c r="Y37" s="114">
        <v>27</v>
      </c>
      <c r="Z37" s="17">
        <f>Y37*100/D37</f>
        <v>0.50064898943074354</v>
      </c>
      <c r="AA37" s="10">
        <v>0</v>
      </c>
      <c r="AB37" s="17">
        <f>AA37*100/D37</f>
        <v>0</v>
      </c>
      <c r="AC37" s="114">
        <v>0</v>
      </c>
      <c r="AD37" s="17">
        <f>AC37*100/D37</f>
        <v>0</v>
      </c>
      <c r="AE37" s="8">
        <v>0</v>
      </c>
      <c r="AF37" s="10">
        <v>0</v>
      </c>
      <c r="AG37" s="8">
        <v>0</v>
      </c>
      <c r="AH37" s="114">
        <v>0</v>
      </c>
      <c r="AI37" s="17">
        <f>AH37*100/D37</f>
        <v>0</v>
      </c>
      <c r="AJ37" s="114">
        <v>6</v>
      </c>
      <c r="AK37" s="10">
        <v>0</v>
      </c>
      <c r="AL37" s="8">
        <v>0</v>
      </c>
      <c r="AM37" s="114">
        <v>1031</v>
      </c>
      <c r="AN37" s="8">
        <f>AM37*100/D37</f>
        <v>19.117374374188763</v>
      </c>
      <c r="AO37" s="10">
        <v>1037</v>
      </c>
      <c r="AP37" s="8">
        <f>AM37*100/N37</f>
        <v>94.413919413919416</v>
      </c>
      <c r="AQ37" s="114">
        <v>53</v>
      </c>
      <c r="AR37" s="114">
        <v>53</v>
      </c>
      <c r="AS37" s="17">
        <f>AQ37*100/D37</f>
        <v>0.98275542369738556</v>
      </c>
      <c r="AT37" s="10">
        <v>53</v>
      </c>
      <c r="AU37" s="8">
        <f t="shared" si="5"/>
        <v>100</v>
      </c>
      <c r="AV37" s="10">
        <v>53</v>
      </c>
      <c r="AW37" s="114">
        <v>0</v>
      </c>
      <c r="AX37" s="17">
        <f>AW37*100/D37</f>
        <v>0</v>
      </c>
      <c r="AY37" s="10">
        <v>2</v>
      </c>
      <c r="AZ37" s="10">
        <v>2</v>
      </c>
      <c r="BA37" s="10">
        <v>0</v>
      </c>
      <c r="BB37" s="8">
        <v>0</v>
      </c>
      <c r="BC37" s="114">
        <v>3</v>
      </c>
      <c r="BD37" s="114">
        <v>3</v>
      </c>
    </row>
    <row r="38" spans="1:56" ht="27" customHeight="1">
      <c r="A38" s="58">
        <v>33</v>
      </c>
      <c r="B38" s="7" t="s">
        <v>50</v>
      </c>
      <c r="C38" s="114">
        <v>3693</v>
      </c>
      <c r="D38" s="114">
        <v>4842</v>
      </c>
      <c r="E38" s="8">
        <f t="shared" si="0"/>
        <v>131.11291632818848</v>
      </c>
      <c r="F38" s="10">
        <v>596</v>
      </c>
      <c r="G38" s="8">
        <f>F38*100/D38</f>
        <v>12.308963238331268</v>
      </c>
      <c r="H38" s="10">
        <v>654</v>
      </c>
      <c r="I38" s="8">
        <f>H38*100/D38</f>
        <v>13.506815365551425</v>
      </c>
      <c r="J38" s="10">
        <v>3003</v>
      </c>
      <c r="K38" s="8">
        <f>J38*100/D38</f>
        <v>62.019826517967779</v>
      </c>
      <c r="L38" s="10">
        <v>589</v>
      </c>
      <c r="M38" s="8">
        <f>L38*100/D38</f>
        <v>12.164394878149524</v>
      </c>
      <c r="N38" s="10">
        <v>1567</v>
      </c>
      <c r="O38" s="8">
        <f>N38*100/D38</f>
        <v>32.362660057827341</v>
      </c>
      <c r="P38" s="10">
        <v>1296</v>
      </c>
      <c r="Q38" s="8">
        <f t="shared" si="1"/>
        <v>82.70580727504786</v>
      </c>
      <c r="R38" s="8">
        <f>P38*100/D38</f>
        <v>26.765799256505577</v>
      </c>
      <c r="S38" s="10">
        <v>175</v>
      </c>
      <c r="T38" s="8">
        <f>S38*100/D38</f>
        <v>3.6142090045435769</v>
      </c>
      <c r="U38" s="10">
        <v>161</v>
      </c>
      <c r="V38" s="8">
        <f>U38*100/D38</f>
        <v>3.325072284180091</v>
      </c>
      <c r="W38" s="114">
        <v>271</v>
      </c>
      <c r="X38" s="17">
        <f>W38*100/D38</f>
        <v>5.5968608013217676</v>
      </c>
      <c r="Y38" s="114">
        <v>72</v>
      </c>
      <c r="Z38" s="17">
        <f>Y38*100/D38</f>
        <v>1.486988847583643</v>
      </c>
      <c r="AA38" s="10">
        <v>85</v>
      </c>
      <c r="AB38" s="17">
        <f>AA38*100/D38</f>
        <v>1.7554729450640232</v>
      </c>
      <c r="AC38" s="114">
        <v>71</v>
      </c>
      <c r="AD38" s="17">
        <f>AC38*100/D38</f>
        <v>1.4663362247005369</v>
      </c>
      <c r="AE38" s="8">
        <f t="shared" si="2"/>
        <v>83.529411764705884</v>
      </c>
      <c r="AF38" s="10">
        <v>23</v>
      </c>
      <c r="AG38" s="8">
        <f t="shared" si="3"/>
        <v>32.394366197183096</v>
      </c>
      <c r="AH38" s="114">
        <v>152</v>
      </c>
      <c r="AI38" s="17">
        <f>AH38*100/D38</f>
        <v>3.1391986782321353</v>
      </c>
      <c r="AJ38" s="114">
        <v>94</v>
      </c>
      <c r="AK38" s="10">
        <v>0</v>
      </c>
      <c r="AL38" s="8">
        <v>0</v>
      </c>
      <c r="AM38" s="114">
        <v>1182</v>
      </c>
      <c r="AN38" s="8">
        <f>AM38*100/D38</f>
        <v>24.411400247831473</v>
      </c>
      <c r="AO38" s="10">
        <v>1055</v>
      </c>
      <c r="AP38" s="8">
        <f>AM38*100/N38</f>
        <v>75.430759412890879</v>
      </c>
      <c r="AQ38" s="114">
        <v>174</v>
      </c>
      <c r="AR38" s="114">
        <v>242</v>
      </c>
      <c r="AS38" s="17">
        <f>AQ38*100/D38</f>
        <v>3.5935563816604708</v>
      </c>
      <c r="AT38" s="10">
        <v>26</v>
      </c>
      <c r="AU38" s="8">
        <f t="shared" si="5"/>
        <v>14.942528735632184</v>
      </c>
      <c r="AV38" s="10">
        <v>174</v>
      </c>
      <c r="AW38" s="114">
        <v>30</v>
      </c>
      <c r="AX38" s="17">
        <f>AW38*100/D38</f>
        <v>0.61957868649318459</v>
      </c>
      <c r="AY38" s="10">
        <v>30</v>
      </c>
      <c r="AZ38" s="10">
        <v>30</v>
      </c>
      <c r="BA38" s="10">
        <v>2</v>
      </c>
      <c r="BB38" s="8">
        <f t="shared" si="6"/>
        <v>6.666666666666667</v>
      </c>
      <c r="BC38" s="114">
        <v>30</v>
      </c>
      <c r="BD38" s="114">
        <v>25</v>
      </c>
    </row>
    <row r="39" spans="1:56" ht="27" customHeight="1">
      <c r="A39" s="58">
        <v>34</v>
      </c>
      <c r="B39" s="7" t="s">
        <v>51</v>
      </c>
      <c r="C39" s="114">
        <v>13698</v>
      </c>
      <c r="D39" s="114">
        <v>13561</v>
      </c>
      <c r="E39" s="8">
        <f t="shared" si="0"/>
        <v>98.999853993283693</v>
      </c>
      <c r="F39" s="10">
        <v>2677</v>
      </c>
      <c r="G39" s="8">
        <f>F39*100/D39</f>
        <v>19.740432121524961</v>
      </c>
      <c r="H39" s="10">
        <v>1833</v>
      </c>
      <c r="I39" s="8">
        <f>H39*100/D39</f>
        <v>13.516702308089373</v>
      </c>
      <c r="J39" s="10">
        <v>5324</v>
      </c>
      <c r="K39" s="8">
        <f>J39*100/D39</f>
        <v>39.259641619349608</v>
      </c>
      <c r="L39" s="10">
        <v>3727</v>
      </c>
      <c r="M39" s="8">
        <f>L39*100/D39</f>
        <v>27.483223951036059</v>
      </c>
      <c r="N39" s="10">
        <v>4471</v>
      </c>
      <c r="O39" s="8">
        <f>N39*100/D39</f>
        <v>32.96954501880392</v>
      </c>
      <c r="P39" s="10">
        <v>4468</v>
      </c>
      <c r="Q39" s="8">
        <f t="shared" si="1"/>
        <v>99.932900917020802</v>
      </c>
      <c r="R39" s="8">
        <f>P39*100/D39</f>
        <v>32.947422756433895</v>
      </c>
      <c r="S39" s="10">
        <v>1165</v>
      </c>
      <c r="T39" s="8">
        <f>S39*100/D39</f>
        <v>8.5908118870289805</v>
      </c>
      <c r="U39" s="10">
        <v>871</v>
      </c>
      <c r="V39" s="8">
        <f>U39*100/D39</f>
        <v>6.4228301747658731</v>
      </c>
      <c r="W39" s="114">
        <v>325</v>
      </c>
      <c r="X39" s="17">
        <f>W39*100/D39</f>
        <v>2.396578423420102</v>
      </c>
      <c r="Y39" s="114">
        <v>783</v>
      </c>
      <c r="Z39" s="17">
        <f>Y39*100/D39</f>
        <v>5.7739104785782756</v>
      </c>
      <c r="AA39" s="10">
        <v>179</v>
      </c>
      <c r="AB39" s="17">
        <f>AA39*100/D39</f>
        <v>1.3199616547452253</v>
      </c>
      <c r="AC39" s="114">
        <v>241</v>
      </c>
      <c r="AD39" s="17">
        <f>AC39*100/D39</f>
        <v>1.7771550770592139</v>
      </c>
      <c r="AE39" s="8">
        <f t="shared" si="2"/>
        <v>134.6368715083799</v>
      </c>
      <c r="AF39" s="10">
        <v>168</v>
      </c>
      <c r="AG39" s="8">
        <f t="shared" si="3"/>
        <v>69.709543568464724</v>
      </c>
      <c r="AH39" s="114">
        <v>602</v>
      </c>
      <c r="AI39" s="17">
        <f>AH39*100/D39</f>
        <v>4.4392006489196962</v>
      </c>
      <c r="AJ39" s="114">
        <v>698</v>
      </c>
      <c r="AK39" s="10">
        <v>759</v>
      </c>
      <c r="AL39" s="8">
        <f t="shared" si="4"/>
        <v>91.963109354413703</v>
      </c>
      <c r="AM39" s="114">
        <v>3086</v>
      </c>
      <c r="AN39" s="8">
        <f>AM39*100/D39</f>
        <v>22.756433891305949</v>
      </c>
      <c r="AO39" s="10">
        <v>2110</v>
      </c>
      <c r="AP39" s="8">
        <f>AM39*100/N39</f>
        <v>69.022590024602991</v>
      </c>
      <c r="AQ39" s="114">
        <v>1168</v>
      </c>
      <c r="AR39" s="114">
        <v>484</v>
      </c>
      <c r="AS39" s="17">
        <f>AQ39*100/D39</f>
        <v>8.6129341493990115</v>
      </c>
      <c r="AT39" s="10">
        <v>892</v>
      </c>
      <c r="AU39" s="8">
        <f t="shared" si="5"/>
        <v>76.369863013698634</v>
      </c>
      <c r="AV39" s="10">
        <v>1142</v>
      </c>
      <c r="AW39" s="114">
        <v>63</v>
      </c>
      <c r="AX39" s="17">
        <f>AW39*100/D39</f>
        <v>0.46456750977066585</v>
      </c>
      <c r="AY39" s="10">
        <v>63</v>
      </c>
      <c r="AZ39" s="10">
        <v>38</v>
      </c>
      <c r="BA39" s="10">
        <v>63</v>
      </c>
      <c r="BB39" s="8">
        <f t="shared" si="6"/>
        <v>100</v>
      </c>
      <c r="BC39" s="114">
        <v>63</v>
      </c>
      <c r="BD39" s="114">
        <v>38</v>
      </c>
    </row>
    <row r="40" spans="1:56" ht="27" customHeight="1">
      <c r="A40" s="58">
        <v>35</v>
      </c>
      <c r="B40" s="7" t="s">
        <v>52</v>
      </c>
      <c r="C40" s="114">
        <v>4305</v>
      </c>
      <c r="D40" s="114">
        <v>3958</v>
      </c>
      <c r="E40" s="8">
        <f t="shared" si="0"/>
        <v>91.939605110336814</v>
      </c>
      <c r="F40" s="10">
        <v>333</v>
      </c>
      <c r="G40" s="8">
        <f>F40*100/D40</f>
        <v>8.4133400707427999</v>
      </c>
      <c r="H40" s="10">
        <v>788</v>
      </c>
      <c r="I40" s="8">
        <f>H40*100/D40</f>
        <v>19.909044972208186</v>
      </c>
      <c r="J40" s="10">
        <v>2037</v>
      </c>
      <c r="K40" s="8">
        <f>J40*100/D40</f>
        <v>51.465386558868119</v>
      </c>
      <c r="L40" s="10">
        <v>800</v>
      </c>
      <c r="M40" s="8">
        <f>L40*100/D40</f>
        <v>20.212228398180898</v>
      </c>
      <c r="N40" s="10">
        <v>1398</v>
      </c>
      <c r="O40" s="8">
        <f>N40*100/D40</f>
        <v>35.320869125821119</v>
      </c>
      <c r="P40" s="10">
        <v>1398</v>
      </c>
      <c r="Q40" s="8">
        <f t="shared" si="1"/>
        <v>100</v>
      </c>
      <c r="R40" s="8">
        <f>P40*100/D40</f>
        <v>35.320869125821119</v>
      </c>
      <c r="S40" s="10">
        <v>203</v>
      </c>
      <c r="T40" s="8">
        <f>S40*100/D40</f>
        <v>5.1288529560384033</v>
      </c>
      <c r="U40" s="10">
        <v>45</v>
      </c>
      <c r="V40" s="8">
        <f>U40*100/D40</f>
        <v>1.1369378473976757</v>
      </c>
      <c r="W40" s="114">
        <v>12</v>
      </c>
      <c r="X40" s="17">
        <f>W40*100/D40</f>
        <v>0.30318342597271347</v>
      </c>
      <c r="Y40" s="114">
        <v>72</v>
      </c>
      <c r="Z40" s="17">
        <f>Y40*100/D40</f>
        <v>1.8191005558362809</v>
      </c>
      <c r="AA40" s="10">
        <v>307</v>
      </c>
      <c r="AB40" s="17">
        <f>AA40*100/D40</f>
        <v>7.7564426478019204</v>
      </c>
      <c r="AC40" s="114">
        <v>307</v>
      </c>
      <c r="AD40" s="17">
        <f>AC40*100/D40</f>
        <v>7.7564426478019204</v>
      </c>
      <c r="AE40" s="8">
        <f t="shared" si="2"/>
        <v>100</v>
      </c>
      <c r="AF40" s="10">
        <v>307</v>
      </c>
      <c r="AG40" s="8">
        <f t="shared" si="3"/>
        <v>100</v>
      </c>
      <c r="AH40" s="114">
        <v>351</v>
      </c>
      <c r="AI40" s="17">
        <f>AH40*100/D40</f>
        <v>8.8681152097018696</v>
      </c>
      <c r="AJ40" s="114">
        <v>182</v>
      </c>
      <c r="AK40" s="10">
        <v>386</v>
      </c>
      <c r="AL40" s="8">
        <f t="shared" si="4"/>
        <v>47.15025906735751</v>
      </c>
      <c r="AM40" s="114">
        <v>1552</v>
      </c>
      <c r="AN40" s="8">
        <f>AM40*100/D40</f>
        <v>39.211723092470947</v>
      </c>
      <c r="AO40" s="10">
        <v>1409</v>
      </c>
      <c r="AP40" s="8">
        <f>AM40*100/N40</f>
        <v>111.01573676680972</v>
      </c>
      <c r="AQ40" s="114">
        <v>101</v>
      </c>
      <c r="AR40" s="114">
        <v>102</v>
      </c>
      <c r="AS40" s="17">
        <f>AQ40*100/D40</f>
        <v>2.5517938352703387</v>
      </c>
      <c r="AT40" s="10">
        <v>60</v>
      </c>
      <c r="AU40" s="8">
        <f t="shared" si="5"/>
        <v>59.405940594059409</v>
      </c>
      <c r="AV40" s="10">
        <v>144</v>
      </c>
      <c r="AW40" s="114">
        <v>10</v>
      </c>
      <c r="AX40" s="17">
        <f>AW40*100/D40</f>
        <v>0.25265285497726125</v>
      </c>
      <c r="AY40" s="10">
        <v>11</v>
      </c>
      <c r="AZ40" s="10">
        <v>2</v>
      </c>
      <c r="BA40" s="10">
        <v>5</v>
      </c>
      <c r="BB40" s="8">
        <f t="shared" si="6"/>
        <v>50</v>
      </c>
      <c r="BC40" s="114">
        <v>11</v>
      </c>
      <c r="BD40" s="114">
        <v>11</v>
      </c>
    </row>
    <row r="41" spans="1:56" ht="27" customHeight="1">
      <c r="A41" s="58">
        <v>36</v>
      </c>
      <c r="B41" s="7" t="s">
        <v>53</v>
      </c>
      <c r="C41" s="114">
        <v>4686</v>
      </c>
      <c r="D41" s="114">
        <v>4889</v>
      </c>
      <c r="E41" s="8">
        <f t="shared" si="0"/>
        <v>104.33205292360222</v>
      </c>
      <c r="F41" s="10">
        <v>1439</v>
      </c>
      <c r="G41" s="8">
        <f>F41*100/D41</f>
        <v>29.433421967682552</v>
      </c>
      <c r="H41" s="10">
        <v>800</v>
      </c>
      <c r="I41" s="8">
        <f>H41*100/D41</f>
        <v>16.363264471262017</v>
      </c>
      <c r="J41" s="10">
        <v>2410</v>
      </c>
      <c r="K41" s="8">
        <f>J41*100/D41</f>
        <v>49.294334219676827</v>
      </c>
      <c r="L41" s="10">
        <v>240</v>
      </c>
      <c r="M41" s="8">
        <f>L41*100/D41</f>
        <v>4.9089793413786049</v>
      </c>
      <c r="N41" s="10">
        <v>1179</v>
      </c>
      <c r="O41" s="8">
        <f>N41*100/D41</f>
        <v>24.115361014522396</v>
      </c>
      <c r="P41" s="10">
        <v>1179</v>
      </c>
      <c r="Q41" s="8">
        <f>P41*100/N41</f>
        <v>100</v>
      </c>
      <c r="R41" s="8">
        <f>P41*100/D41</f>
        <v>24.115361014522396</v>
      </c>
      <c r="S41" s="10">
        <v>278</v>
      </c>
      <c r="T41" s="8">
        <f>S41*100/D41</f>
        <v>5.6862344037635513</v>
      </c>
      <c r="U41" s="10">
        <v>157</v>
      </c>
      <c r="V41" s="8">
        <f>U41*100/D41</f>
        <v>3.2112906524851708</v>
      </c>
      <c r="W41" s="114">
        <v>379</v>
      </c>
      <c r="X41" s="17">
        <f>W41*100/D41</f>
        <v>7.7520965432603806</v>
      </c>
      <c r="Y41" s="114">
        <v>654</v>
      </c>
      <c r="Z41" s="17">
        <f>Y41*100/D41</f>
        <v>13.376968705256699</v>
      </c>
      <c r="AA41" s="10">
        <v>0</v>
      </c>
      <c r="AB41" s="17">
        <f>AA41*100/D41</f>
        <v>0</v>
      </c>
      <c r="AC41" s="114">
        <v>0</v>
      </c>
      <c r="AD41" s="17">
        <f>AC41*100/D41</f>
        <v>0</v>
      </c>
      <c r="AE41" s="8">
        <v>0</v>
      </c>
      <c r="AF41" s="10">
        <v>127</v>
      </c>
      <c r="AG41" s="8">
        <v>0</v>
      </c>
      <c r="AH41" s="114">
        <v>617</v>
      </c>
      <c r="AI41" s="17">
        <f>AH41*100/D41</f>
        <v>12.620167723460831</v>
      </c>
      <c r="AJ41" s="114">
        <v>78</v>
      </c>
      <c r="AK41" s="10">
        <v>117</v>
      </c>
      <c r="AL41" s="8">
        <f t="shared" si="4"/>
        <v>66.666666666666671</v>
      </c>
      <c r="AM41" s="114">
        <v>912</v>
      </c>
      <c r="AN41" s="8">
        <f>AM41*100/D41</f>
        <v>18.654121497238698</v>
      </c>
      <c r="AO41" s="10">
        <v>1176</v>
      </c>
      <c r="AP41" s="8">
        <f>AM41*100/N41</f>
        <v>77.353689567430024</v>
      </c>
      <c r="AQ41" s="114">
        <v>195</v>
      </c>
      <c r="AR41" s="114">
        <v>182</v>
      </c>
      <c r="AS41" s="17">
        <f>AQ41*100/D41</f>
        <v>3.9885457148701167</v>
      </c>
      <c r="AT41" s="10">
        <v>195</v>
      </c>
      <c r="AU41" s="8">
        <f t="shared" si="5"/>
        <v>100</v>
      </c>
      <c r="AV41" s="10">
        <v>195</v>
      </c>
      <c r="AW41" s="114">
        <v>16</v>
      </c>
      <c r="AX41" s="17">
        <f>AW41*100/D41</f>
        <v>0.32726528942524036</v>
      </c>
      <c r="AY41" s="10">
        <v>5</v>
      </c>
      <c r="AZ41" s="10">
        <v>5</v>
      </c>
      <c r="BA41" s="10">
        <v>16</v>
      </c>
      <c r="BB41" s="8">
        <f t="shared" si="6"/>
        <v>100</v>
      </c>
      <c r="BC41" s="114">
        <v>16</v>
      </c>
      <c r="BD41" s="114">
        <v>16</v>
      </c>
    </row>
    <row r="42" spans="1:56" ht="27" customHeight="1">
      <c r="A42" s="58">
        <v>37</v>
      </c>
      <c r="B42" s="7" t="s">
        <v>54</v>
      </c>
      <c r="C42" s="114">
        <v>2732</v>
      </c>
      <c r="D42" s="114">
        <v>2741</v>
      </c>
      <c r="E42" s="8">
        <f t="shared" si="0"/>
        <v>100.32942898975109</v>
      </c>
      <c r="F42" s="10">
        <v>419</v>
      </c>
      <c r="G42" s="8">
        <f>F42*100/D42</f>
        <v>15.286391827800072</v>
      </c>
      <c r="H42" s="10">
        <v>280</v>
      </c>
      <c r="I42" s="8">
        <f>H42*100/D42</f>
        <v>10.215249908792412</v>
      </c>
      <c r="J42" s="10">
        <v>1533</v>
      </c>
      <c r="K42" s="8">
        <f>J42*100/D42</f>
        <v>55.928493250638454</v>
      </c>
      <c r="L42" s="10">
        <v>509</v>
      </c>
      <c r="M42" s="8">
        <f>L42*100/D42</f>
        <v>18.569865012769064</v>
      </c>
      <c r="N42" s="10">
        <v>732</v>
      </c>
      <c r="O42" s="8">
        <f>N42*100/D42</f>
        <v>26.705581904414448</v>
      </c>
      <c r="P42" s="10">
        <v>730</v>
      </c>
      <c r="Q42" s="8">
        <f t="shared" ref="Q42:Q68" si="7">P42*100/N42</f>
        <v>99.726775956284158</v>
      </c>
      <c r="R42" s="8">
        <f>P42*100/D42</f>
        <v>26.63261583363736</v>
      </c>
      <c r="S42" s="10">
        <v>149</v>
      </c>
      <c r="T42" s="8">
        <f>S42*100/D42</f>
        <v>5.435972272893105</v>
      </c>
      <c r="U42" s="10">
        <v>396</v>
      </c>
      <c r="V42" s="8">
        <f>U42*100/D42</f>
        <v>14.447282013863553</v>
      </c>
      <c r="W42" s="114">
        <v>54</v>
      </c>
      <c r="X42" s="17">
        <f>W42*100/D42</f>
        <v>1.9700839109813937</v>
      </c>
      <c r="Y42" s="114">
        <v>336</v>
      </c>
      <c r="Z42" s="17">
        <f>Y42*100/D42</f>
        <v>12.258299890550894</v>
      </c>
      <c r="AA42" s="10">
        <v>40</v>
      </c>
      <c r="AB42" s="17">
        <f>AA42*100/D42</f>
        <v>1.4593214155417731</v>
      </c>
      <c r="AC42" s="114">
        <v>40</v>
      </c>
      <c r="AD42" s="17">
        <f>AC42*100/D42</f>
        <v>1.4593214155417731</v>
      </c>
      <c r="AE42" s="8">
        <f t="shared" si="2"/>
        <v>100</v>
      </c>
      <c r="AF42" s="10">
        <v>6</v>
      </c>
      <c r="AG42" s="8">
        <f t="shared" si="3"/>
        <v>15</v>
      </c>
      <c r="AH42" s="114">
        <v>26</v>
      </c>
      <c r="AI42" s="17">
        <f>AH42*100/D42</f>
        <v>0.94855892010215248</v>
      </c>
      <c r="AJ42" s="114">
        <v>87</v>
      </c>
      <c r="AK42" s="10">
        <v>87</v>
      </c>
      <c r="AL42" s="8">
        <f t="shared" si="4"/>
        <v>100</v>
      </c>
      <c r="AM42" s="114">
        <v>630</v>
      </c>
      <c r="AN42" s="8">
        <f>AM42*100/D42</f>
        <v>22.984312294782924</v>
      </c>
      <c r="AO42" s="10">
        <v>668</v>
      </c>
      <c r="AP42" s="8">
        <f>AM42*100/N42</f>
        <v>86.06557377049181</v>
      </c>
      <c r="AQ42" s="114">
        <v>45</v>
      </c>
      <c r="AR42" s="114">
        <v>44</v>
      </c>
      <c r="AS42" s="17">
        <f>AQ42*100/D42</f>
        <v>1.6417365924844947</v>
      </c>
      <c r="AT42" s="10">
        <v>45</v>
      </c>
      <c r="AU42" s="8">
        <f t="shared" si="5"/>
        <v>100</v>
      </c>
      <c r="AV42" s="10">
        <v>132</v>
      </c>
      <c r="AW42" s="114">
        <v>21</v>
      </c>
      <c r="AX42" s="17">
        <f>AW42*100/D42</f>
        <v>0.7661437431594309</v>
      </c>
      <c r="AY42" s="10">
        <v>10</v>
      </c>
      <c r="AZ42" s="10">
        <v>9</v>
      </c>
      <c r="BA42" s="10">
        <v>21</v>
      </c>
      <c r="BB42" s="8">
        <f t="shared" si="6"/>
        <v>100</v>
      </c>
      <c r="BC42" s="114">
        <v>22</v>
      </c>
      <c r="BD42" s="114">
        <v>22</v>
      </c>
    </row>
    <row r="43" spans="1:56" ht="27" customHeight="1">
      <c r="A43" s="58">
        <v>38</v>
      </c>
      <c r="B43" s="4" t="s">
        <v>55</v>
      </c>
      <c r="C43" s="114">
        <v>4334</v>
      </c>
      <c r="D43" s="114">
        <v>4093</v>
      </c>
      <c r="E43" s="8">
        <f t="shared" si="0"/>
        <v>94.439317028149517</v>
      </c>
      <c r="F43" s="10">
        <v>516</v>
      </c>
      <c r="G43" s="8">
        <f>F43*100/D43</f>
        <v>12.606889811873931</v>
      </c>
      <c r="H43" s="10">
        <v>290</v>
      </c>
      <c r="I43" s="8">
        <f>H43*100/D43</f>
        <v>7.0852675299291477</v>
      </c>
      <c r="J43" s="10">
        <v>2552</v>
      </c>
      <c r="K43" s="8">
        <f>J43*100/D43</f>
        <v>62.350354263376495</v>
      </c>
      <c r="L43" s="10">
        <v>735</v>
      </c>
      <c r="M43" s="8">
        <f>L43*100/D43</f>
        <v>17.957488394820427</v>
      </c>
      <c r="N43" s="10">
        <v>722</v>
      </c>
      <c r="O43" s="8">
        <f>N43*100/D43</f>
        <v>17.639872953823602</v>
      </c>
      <c r="P43" s="10">
        <v>594</v>
      </c>
      <c r="Q43" s="8">
        <f t="shared" si="7"/>
        <v>82.27146814404432</v>
      </c>
      <c r="R43" s="8">
        <f>P43*100/D43</f>
        <v>14.512582457854874</v>
      </c>
      <c r="S43" s="10">
        <v>97</v>
      </c>
      <c r="T43" s="8">
        <f>S43*100/D43</f>
        <v>2.3698998289763011</v>
      </c>
      <c r="U43" s="10">
        <v>27</v>
      </c>
      <c r="V43" s="8">
        <f>U43*100/D43</f>
        <v>0.65966283899340339</v>
      </c>
      <c r="W43" s="114">
        <v>0</v>
      </c>
      <c r="X43" s="17">
        <f>W43*100/D43</f>
        <v>0</v>
      </c>
      <c r="Y43" s="114">
        <v>175</v>
      </c>
      <c r="Z43" s="17">
        <f>Y43*100/D43</f>
        <v>4.2755924749572438</v>
      </c>
      <c r="AA43" s="10">
        <v>94</v>
      </c>
      <c r="AB43" s="17">
        <f>AA43*100/D43</f>
        <v>2.2966039579770339</v>
      </c>
      <c r="AC43" s="114">
        <v>49</v>
      </c>
      <c r="AD43" s="17">
        <f>AC43*100/D43</f>
        <v>1.1971658929880284</v>
      </c>
      <c r="AE43" s="8">
        <f t="shared" si="2"/>
        <v>52.127659574468083</v>
      </c>
      <c r="AF43" s="10">
        <v>8</v>
      </c>
      <c r="AG43" s="8">
        <f t="shared" si="3"/>
        <v>16.326530612244898</v>
      </c>
      <c r="AH43" s="114">
        <v>169</v>
      </c>
      <c r="AI43" s="17">
        <f>AH43*100/D43</f>
        <v>4.1290007329587102</v>
      </c>
      <c r="AJ43" s="114">
        <v>94</v>
      </c>
      <c r="AK43" s="10">
        <v>347</v>
      </c>
      <c r="AL43" s="8">
        <f t="shared" si="4"/>
        <v>27.089337175792508</v>
      </c>
      <c r="AM43" s="114">
        <v>225</v>
      </c>
      <c r="AN43" s="8">
        <f>AM43*100/D43</f>
        <v>5.497190324945028</v>
      </c>
      <c r="AO43" s="10">
        <v>225</v>
      </c>
      <c r="AP43" s="8">
        <f>AM43*100/N43</f>
        <v>31.16343490304709</v>
      </c>
      <c r="AQ43" s="114">
        <v>27</v>
      </c>
      <c r="AR43" s="114">
        <v>27</v>
      </c>
      <c r="AS43" s="17">
        <f>AQ43*100/D43</f>
        <v>0.65966283899340339</v>
      </c>
      <c r="AT43" s="10">
        <v>27</v>
      </c>
      <c r="AU43" s="8">
        <f t="shared" si="5"/>
        <v>100</v>
      </c>
      <c r="AV43" s="10">
        <v>27</v>
      </c>
      <c r="AW43" s="114">
        <v>9</v>
      </c>
      <c r="AX43" s="17">
        <f>AW43*100/D43</f>
        <v>0.21988761299780113</v>
      </c>
      <c r="AY43" s="10">
        <v>9</v>
      </c>
      <c r="AZ43" s="10">
        <v>8</v>
      </c>
      <c r="BA43" s="10">
        <v>9</v>
      </c>
      <c r="BB43" s="8">
        <f t="shared" si="6"/>
        <v>100</v>
      </c>
      <c r="BC43" s="114">
        <v>9</v>
      </c>
      <c r="BD43" s="114">
        <v>8</v>
      </c>
    </row>
    <row r="44" spans="1:56" ht="27" customHeight="1">
      <c r="A44" s="58">
        <v>39</v>
      </c>
      <c r="B44" s="4" t="s">
        <v>56</v>
      </c>
      <c r="C44" s="114">
        <v>6990</v>
      </c>
      <c r="D44" s="114">
        <v>6831</v>
      </c>
      <c r="E44" s="8">
        <f t="shared" si="0"/>
        <v>97.725321888412012</v>
      </c>
      <c r="F44" s="10">
        <v>841</v>
      </c>
      <c r="G44" s="8">
        <f>F44*100/D44</f>
        <v>12.31152100717318</v>
      </c>
      <c r="H44" s="10">
        <v>254</v>
      </c>
      <c r="I44" s="8">
        <f>H44*100/D44</f>
        <v>3.7183428487776315</v>
      </c>
      <c r="J44" s="10">
        <v>3793</v>
      </c>
      <c r="K44" s="8">
        <f>J44*100/D44</f>
        <v>55.5262772654077</v>
      </c>
      <c r="L44" s="10">
        <v>1943</v>
      </c>
      <c r="M44" s="8">
        <f>L44*100/D44</f>
        <v>28.443858878641489</v>
      </c>
      <c r="N44" s="10">
        <v>1769</v>
      </c>
      <c r="O44" s="8">
        <f>N44*100/D44</f>
        <v>25.89664763577807</v>
      </c>
      <c r="P44" s="10">
        <v>1769</v>
      </c>
      <c r="Q44" s="8">
        <f t="shared" si="7"/>
        <v>100</v>
      </c>
      <c r="R44" s="8">
        <f>P44*100/D44</f>
        <v>25.89664763577807</v>
      </c>
      <c r="S44" s="10">
        <v>552</v>
      </c>
      <c r="T44" s="8">
        <f>S44*100/D44</f>
        <v>8.0808080808080813</v>
      </c>
      <c r="U44" s="10">
        <v>266</v>
      </c>
      <c r="V44" s="8">
        <f>U44*100/D44</f>
        <v>3.8940125896647637</v>
      </c>
      <c r="W44" s="114">
        <v>72</v>
      </c>
      <c r="X44" s="17">
        <f>W44*100/D44</f>
        <v>1.0540184453227932</v>
      </c>
      <c r="Y44" s="114">
        <v>660</v>
      </c>
      <c r="Z44" s="17">
        <f>Y44*100/D44</f>
        <v>9.6618357487922708</v>
      </c>
      <c r="AA44" s="10">
        <v>54</v>
      </c>
      <c r="AB44" s="17">
        <f>AA44*100/D44</f>
        <v>0.79051383399209485</v>
      </c>
      <c r="AC44" s="114">
        <v>54</v>
      </c>
      <c r="AD44" s="17">
        <f>AC44*100/D44</f>
        <v>0.79051383399209485</v>
      </c>
      <c r="AE44" s="8">
        <f t="shared" si="2"/>
        <v>100</v>
      </c>
      <c r="AF44" s="10">
        <v>54</v>
      </c>
      <c r="AG44" s="8">
        <f t="shared" si="3"/>
        <v>100</v>
      </c>
      <c r="AH44" s="114">
        <v>326</v>
      </c>
      <c r="AI44" s="17">
        <f>AH44*100/D44</f>
        <v>4.772361294100425</v>
      </c>
      <c r="AJ44" s="114">
        <v>358</v>
      </c>
      <c r="AK44" s="10">
        <v>561</v>
      </c>
      <c r="AL44" s="8">
        <f t="shared" si="4"/>
        <v>63.814616755793224</v>
      </c>
      <c r="AM44" s="114">
        <v>1769</v>
      </c>
      <c r="AN44" s="8">
        <f>AM44*100/D44</f>
        <v>25.89664763577807</v>
      </c>
      <c r="AO44" s="10">
        <v>1761</v>
      </c>
      <c r="AP44" s="8">
        <f>AM44*100/N44</f>
        <v>100</v>
      </c>
      <c r="AQ44" s="114">
        <v>542</v>
      </c>
      <c r="AR44" s="114">
        <v>698</v>
      </c>
      <c r="AS44" s="17">
        <f>AQ44*100/D44</f>
        <v>7.9344166300688039</v>
      </c>
      <c r="AT44" s="10">
        <v>412</v>
      </c>
      <c r="AU44" s="8">
        <f t="shared" si="5"/>
        <v>76.014760147601478</v>
      </c>
      <c r="AV44" s="10">
        <v>571</v>
      </c>
      <c r="AW44" s="114">
        <v>9</v>
      </c>
      <c r="AX44" s="17">
        <f>AW44*100/D44</f>
        <v>0.13175230566534915</v>
      </c>
      <c r="AY44" s="10">
        <v>4</v>
      </c>
      <c r="AZ44" s="10">
        <v>2</v>
      </c>
      <c r="BA44" s="10">
        <v>9</v>
      </c>
      <c r="BB44" s="8">
        <f t="shared" si="6"/>
        <v>100</v>
      </c>
      <c r="BC44" s="114">
        <v>9</v>
      </c>
      <c r="BD44" s="114">
        <v>3</v>
      </c>
    </row>
    <row r="45" spans="1:56" ht="27" customHeight="1">
      <c r="A45" s="58">
        <v>40</v>
      </c>
      <c r="B45" s="4" t="s">
        <v>57</v>
      </c>
      <c r="C45" s="114">
        <v>2136</v>
      </c>
      <c r="D45" s="114">
        <v>2021</v>
      </c>
      <c r="E45" s="8">
        <f t="shared" si="0"/>
        <v>94.616104868913851</v>
      </c>
      <c r="F45" s="10">
        <v>404</v>
      </c>
      <c r="G45" s="8">
        <f>F45*100/D45</f>
        <v>19.990103908955962</v>
      </c>
      <c r="H45" s="10">
        <v>213</v>
      </c>
      <c r="I45" s="8">
        <f>H45*100/D45</f>
        <v>10.53933696190005</v>
      </c>
      <c r="J45" s="10">
        <v>809</v>
      </c>
      <c r="K45" s="8">
        <f>J45*100/D45</f>
        <v>40.029688273132116</v>
      </c>
      <c r="L45" s="10">
        <v>595</v>
      </c>
      <c r="M45" s="8">
        <f>L45*100/D45</f>
        <v>29.440870856011877</v>
      </c>
      <c r="N45" s="10">
        <v>1090</v>
      </c>
      <c r="O45" s="8">
        <f>N45*100/D45</f>
        <v>53.933696190004945</v>
      </c>
      <c r="P45" s="10">
        <v>790</v>
      </c>
      <c r="Q45" s="8">
        <f t="shared" si="7"/>
        <v>72.477064220183493</v>
      </c>
      <c r="R45" s="8">
        <f>P45*100/D45</f>
        <v>39.089559623948539</v>
      </c>
      <c r="S45" s="10">
        <v>42</v>
      </c>
      <c r="T45" s="8">
        <f>S45*100/D45</f>
        <v>2.0781791192478969</v>
      </c>
      <c r="U45" s="10">
        <v>5</v>
      </c>
      <c r="V45" s="8">
        <f>U45*100/D45</f>
        <v>0.24740227610094012</v>
      </c>
      <c r="W45" s="114">
        <v>1</v>
      </c>
      <c r="X45" s="17">
        <f>W45*100/D45</f>
        <v>4.9480455220188027E-2</v>
      </c>
      <c r="Y45" s="114">
        <v>117</v>
      </c>
      <c r="Z45" s="17">
        <f>Y45*100/D45</f>
        <v>5.7892132607619988</v>
      </c>
      <c r="AA45" s="10">
        <v>0</v>
      </c>
      <c r="AB45" s="17">
        <f>AA45*100/D45</f>
        <v>0</v>
      </c>
      <c r="AC45" s="114">
        <v>11</v>
      </c>
      <c r="AD45" s="17">
        <f>AC45*100/D45</f>
        <v>0.54428500742206831</v>
      </c>
      <c r="AE45" s="8">
        <v>0</v>
      </c>
      <c r="AF45" s="10">
        <v>0</v>
      </c>
      <c r="AG45" s="8">
        <f t="shared" si="3"/>
        <v>0</v>
      </c>
      <c r="AH45" s="114">
        <v>31</v>
      </c>
      <c r="AI45" s="17">
        <f>AH45*100/D45</f>
        <v>1.5338941118258287</v>
      </c>
      <c r="AJ45" s="114">
        <v>0</v>
      </c>
      <c r="AK45" s="10">
        <v>7</v>
      </c>
      <c r="AL45" s="8">
        <f t="shared" si="4"/>
        <v>0</v>
      </c>
      <c r="AM45" s="114">
        <v>153</v>
      </c>
      <c r="AN45" s="8">
        <f>AM45*100/D45</f>
        <v>7.570509648688768</v>
      </c>
      <c r="AO45" s="10">
        <v>425</v>
      </c>
      <c r="AP45" s="8">
        <f>AM45*100/N45</f>
        <v>14.036697247706423</v>
      </c>
      <c r="AQ45" s="114">
        <v>49</v>
      </c>
      <c r="AR45" s="114">
        <v>46</v>
      </c>
      <c r="AS45" s="17">
        <f>AQ45*100/D45</f>
        <v>2.4245423057892133</v>
      </c>
      <c r="AT45" s="10">
        <v>26</v>
      </c>
      <c r="AU45" s="8">
        <f t="shared" si="5"/>
        <v>53.061224489795919</v>
      </c>
      <c r="AV45" s="10">
        <v>43</v>
      </c>
      <c r="AW45" s="114">
        <v>10</v>
      </c>
      <c r="AX45" s="17">
        <f>AW45*100/D45</f>
        <v>0.49480455220188024</v>
      </c>
      <c r="AY45" s="10">
        <v>11</v>
      </c>
      <c r="AZ45" s="10">
        <v>5</v>
      </c>
      <c r="BA45" s="10">
        <v>10</v>
      </c>
      <c r="BB45" s="8">
        <f t="shared" si="6"/>
        <v>100</v>
      </c>
      <c r="BC45" s="114">
        <v>10</v>
      </c>
      <c r="BD45" s="114">
        <v>5</v>
      </c>
    </row>
    <row r="46" spans="1:56" ht="27" customHeight="1">
      <c r="A46" s="58">
        <v>41</v>
      </c>
      <c r="B46" s="4" t="s">
        <v>58</v>
      </c>
      <c r="C46" s="9">
        <v>2591</v>
      </c>
      <c r="D46" s="9">
        <v>2007</v>
      </c>
      <c r="E46" s="8">
        <f t="shared" si="0"/>
        <v>77.460439984561944</v>
      </c>
      <c r="F46" s="10">
        <v>133</v>
      </c>
      <c r="G46" s="8">
        <f>F46*100/D46</f>
        <v>6.6268061783756851</v>
      </c>
      <c r="H46" s="10">
        <v>242</v>
      </c>
      <c r="I46" s="8">
        <f>H46*100/D46</f>
        <v>12.057797708021923</v>
      </c>
      <c r="J46" s="10">
        <v>1139</v>
      </c>
      <c r="K46" s="8">
        <f>J46*100/D46</f>
        <v>56.751370204285003</v>
      </c>
      <c r="L46" s="10">
        <v>493</v>
      </c>
      <c r="M46" s="8">
        <f>L46*100/D46</f>
        <v>24.56402590931739</v>
      </c>
      <c r="N46" s="10">
        <v>241</v>
      </c>
      <c r="O46" s="8">
        <f>N46*100/D46</f>
        <v>12.007972097658197</v>
      </c>
      <c r="P46" s="10">
        <v>241</v>
      </c>
      <c r="Q46" s="8">
        <f t="shared" si="7"/>
        <v>100</v>
      </c>
      <c r="R46" s="8">
        <f>P46*100/D46</f>
        <v>12.007972097658197</v>
      </c>
      <c r="S46" s="10">
        <v>157</v>
      </c>
      <c r="T46" s="8">
        <f>S46*100/D46</f>
        <v>7.8226208271051316</v>
      </c>
      <c r="U46" s="10">
        <v>109</v>
      </c>
      <c r="V46" s="8">
        <f>U46*100/D46</f>
        <v>5.4309915296462385</v>
      </c>
      <c r="W46" s="9">
        <v>16</v>
      </c>
      <c r="X46" s="17">
        <f>W46*100/D46</f>
        <v>0.79720976581963132</v>
      </c>
      <c r="Y46" s="9">
        <v>169</v>
      </c>
      <c r="Z46" s="17">
        <f>Y46*100/D46</f>
        <v>8.4205281514698562</v>
      </c>
      <c r="AA46" s="10">
        <v>81</v>
      </c>
      <c r="AB46" s="17">
        <f>AA46*100/D46</f>
        <v>4.0358744394618835</v>
      </c>
      <c r="AC46" s="9">
        <v>144</v>
      </c>
      <c r="AD46" s="17">
        <f>AC46*100/D46</f>
        <v>7.1748878923766819</v>
      </c>
      <c r="AE46" s="8">
        <f t="shared" si="2"/>
        <v>177.77777777777777</v>
      </c>
      <c r="AF46" s="10">
        <v>79</v>
      </c>
      <c r="AG46" s="8">
        <f t="shared" si="3"/>
        <v>54.861111111111114</v>
      </c>
      <c r="AH46" s="9">
        <v>196</v>
      </c>
      <c r="AI46" s="17">
        <f>AH46*100/D46</f>
        <v>9.7658196312904835</v>
      </c>
      <c r="AJ46" s="114">
        <v>151</v>
      </c>
      <c r="AK46" s="10">
        <v>174</v>
      </c>
      <c r="AL46" s="8">
        <f t="shared" si="4"/>
        <v>86.781609195402297</v>
      </c>
      <c r="AM46" s="114">
        <v>219</v>
      </c>
      <c r="AN46" s="8">
        <f>AM46*100/D46</f>
        <v>10.911808669656203</v>
      </c>
      <c r="AO46" s="10">
        <v>231</v>
      </c>
      <c r="AP46" s="8">
        <f>AM46*100/N46</f>
        <v>90.871369294605813</v>
      </c>
      <c r="AQ46" s="114">
        <v>166</v>
      </c>
      <c r="AR46" s="114">
        <v>176</v>
      </c>
      <c r="AS46" s="17">
        <f>AQ46*100/D46</f>
        <v>8.2710513203786746</v>
      </c>
      <c r="AT46" s="10">
        <v>160</v>
      </c>
      <c r="AU46" s="8">
        <f t="shared" si="5"/>
        <v>96.385542168674704</v>
      </c>
      <c r="AV46" s="10">
        <v>151</v>
      </c>
      <c r="AW46" s="114">
        <v>9</v>
      </c>
      <c r="AX46" s="17">
        <f>AW46*100/D46</f>
        <v>0.44843049327354262</v>
      </c>
      <c r="AY46" s="10">
        <v>9</v>
      </c>
      <c r="AZ46" s="10">
        <v>0</v>
      </c>
      <c r="BA46" s="10">
        <v>9</v>
      </c>
      <c r="BB46" s="8">
        <f t="shared" si="6"/>
        <v>100</v>
      </c>
      <c r="BC46" s="114">
        <v>9</v>
      </c>
      <c r="BD46" s="114">
        <v>5</v>
      </c>
    </row>
    <row r="47" spans="1:56" ht="27" customHeight="1">
      <c r="A47" s="58">
        <v>42</v>
      </c>
      <c r="B47" s="4" t="s">
        <v>59</v>
      </c>
      <c r="C47" s="114">
        <v>8200</v>
      </c>
      <c r="D47" s="114">
        <v>6328</v>
      </c>
      <c r="E47" s="8">
        <f t="shared" si="0"/>
        <v>77.170731707317074</v>
      </c>
      <c r="F47" s="10">
        <v>1495</v>
      </c>
      <c r="G47" s="8">
        <f>F47*100/D47</f>
        <v>23.625158027812894</v>
      </c>
      <c r="H47" s="10">
        <v>541</v>
      </c>
      <c r="I47" s="8">
        <f>H47*100/D47</f>
        <v>8.5493046776232617</v>
      </c>
      <c r="J47" s="10">
        <v>2630</v>
      </c>
      <c r="K47" s="8">
        <f>J47*100/D47</f>
        <v>41.561314791403284</v>
      </c>
      <c r="L47" s="10">
        <v>1662</v>
      </c>
      <c r="M47" s="8">
        <f>L47*100/D47</f>
        <v>26.264222503160557</v>
      </c>
      <c r="N47" s="10">
        <v>1777</v>
      </c>
      <c r="O47" s="8">
        <f>N47*100/D47</f>
        <v>28.081542351453855</v>
      </c>
      <c r="P47" s="10">
        <v>1658</v>
      </c>
      <c r="Q47" s="8">
        <f t="shared" si="7"/>
        <v>93.303320202588637</v>
      </c>
      <c r="R47" s="8">
        <f>P47*100/D47</f>
        <v>26.20101137800253</v>
      </c>
      <c r="S47" s="10">
        <v>171</v>
      </c>
      <c r="T47" s="8">
        <f>S47*100/D47</f>
        <v>2.7022756005056889</v>
      </c>
      <c r="U47" s="10">
        <v>101</v>
      </c>
      <c r="V47" s="8">
        <f>U47*100/D47</f>
        <v>1.5960809102402023</v>
      </c>
      <c r="W47" s="114">
        <v>89</v>
      </c>
      <c r="X47" s="17">
        <f>W47*100/D47</f>
        <v>1.4064475347661189</v>
      </c>
      <c r="Y47" s="114">
        <v>165</v>
      </c>
      <c r="Z47" s="17">
        <f>Y47*100/D47</f>
        <v>2.6074589127686472</v>
      </c>
      <c r="AA47" s="10">
        <v>21</v>
      </c>
      <c r="AB47" s="17">
        <f>AA47*100/D47</f>
        <v>0.33185840707964603</v>
      </c>
      <c r="AC47" s="114">
        <v>75</v>
      </c>
      <c r="AD47" s="17">
        <f>AC47*100/D47</f>
        <v>1.1852085967130215</v>
      </c>
      <c r="AE47" s="8">
        <f t="shared" si="2"/>
        <v>357.14285714285717</v>
      </c>
      <c r="AF47" s="10">
        <v>23</v>
      </c>
      <c r="AG47" s="8">
        <f t="shared" si="3"/>
        <v>30.666666666666668</v>
      </c>
      <c r="AH47" s="114">
        <v>97</v>
      </c>
      <c r="AI47" s="17">
        <f>AH47*100/D47</f>
        <v>1.5328697850821744</v>
      </c>
      <c r="AJ47" s="114">
        <v>253</v>
      </c>
      <c r="AK47" s="10">
        <v>712</v>
      </c>
      <c r="AL47" s="8">
        <f t="shared" si="4"/>
        <v>35.533707865168537</v>
      </c>
      <c r="AM47" s="114">
        <v>1734</v>
      </c>
      <c r="AN47" s="8">
        <f>AM47*100/D47</f>
        <v>27.402022756005056</v>
      </c>
      <c r="AO47" s="10">
        <v>831</v>
      </c>
      <c r="AP47" s="8">
        <f>AM47*100/N47</f>
        <v>97.580191333708498</v>
      </c>
      <c r="AQ47" s="114">
        <v>611</v>
      </c>
      <c r="AR47" s="114">
        <v>597</v>
      </c>
      <c r="AS47" s="17">
        <f>AQ47*100/D47</f>
        <v>9.6554993678887477</v>
      </c>
      <c r="AT47" s="10">
        <v>611</v>
      </c>
      <c r="AU47" s="8">
        <f t="shared" si="5"/>
        <v>100</v>
      </c>
      <c r="AV47" s="10">
        <v>597</v>
      </c>
      <c r="AW47" s="114">
        <v>10</v>
      </c>
      <c r="AX47" s="17">
        <f>AW47*100/D47</f>
        <v>0.15802781289506954</v>
      </c>
      <c r="AY47" s="10">
        <v>8</v>
      </c>
      <c r="AZ47" s="10">
        <v>8</v>
      </c>
      <c r="BA47" s="10">
        <v>10</v>
      </c>
      <c r="BB47" s="8">
        <f t="shared" si="6"/>
        <v>100</v>
      </c>
      <c r="BC47" s="114">
        <v>8</v>
      </c>
      <c r="BD47" s="114">
        <v>8</v>
      </c>
    </row>
    <row r="48" spans="1:56" ht="27" customHeight="1">
      <c r="A48" s="58">
        <v>43</v>
      </c>
      <c r="B48" s="4" t="s">
        <v>64</v>
      </c>
      <c r="C48" s="114">
        <v>7775</v>
      </c>
      <c r="D48" s="114">
        <v>7495</v>
      </c>
      <c r="E48" s="8">
        <f t="shared" si="0"/>
        <v>96.39871382636656</v>
      </c>
      <c r="F48" s="10">
        <v>2375</v>
      </c>
      <c r="G48" s="8">
        <f>F48*100/D48</f>
        <v>31.687791861240829</v>
      </c>
      <c r="H48" s="10">
        <v>1495</v>
      </c>
      <c r="I48" s="8">
        <f>H48*100/D48</f>
        <v>19.946631087391594</v>
      </c>
      <c r="J48" s="10">
        <v>3362</v>
      </c>
      <c r="K48" s="8">
        <f>J48*100/D48</f>
        <v>44.856571047364909</v>
      </c>
      <c r="L48" s="10">
        <v>263</v>
      </c>
      <c r="M48" s="8">
        <f>L48*100/D48</f>
        <v>3.5090060040026683</v>
      </c>
      <c r="N48" s="10">
        <v>1839</v>
      </c>
      <c r="O48" s="8">
        <f>N48*100/D48</f>
        <v>24.536357571714476</v>
      </c>
      <c r="P48" s="10">
        <v>1714</v>
      </c>
      <c r="Q48" s="8">
        <f t="shared" si="7"/>
        <v>93.202827623708544</v>
      </c>
      <c r="R48" s="8">
        <f>P48*100/D48</f>
        <v>22.868579052701801</v>
      </c>
      <c r="S48" s="10">
        <v>199</v>
      </c>
      <c r="T48" s="8">
        <f>S48*100/D48</f>
        <v>2.6551034022681788</v>
      </c>
      <c r="U48" s="10">
        <v>103</v>
      </c>
      <c r="V48" s="8">
        <f>U48*100/D48</f>
        <v>1.3742494996664443</v>
      </c>
      <c r="W48" s="114">
        <v>103</v>
      </c>
      <c r="X48" s="17">
        <f>W48*100/D48</f>
        <v>1.3742494996664443</v>
      </c>
      <c r="Y48" s="114">
        <v>97</v>
      </c>
      <c r="Z48" s="17">
        <f>Y48*100/D48</f>
        <v>1.2941961307538359</v>
      </c>
      <c r="AA48" s="10">
        <v>162</v>
      </c>
      <c r="AB48" s="17">
        <f>AA48*100/D48</f>
        <v>2.161440960640427</v>
      </c>
      <c r="AC48" s="114">
        <v>162</v>
      </c>
      <c r="AD48" s="17">
        <f>AC48*100/D48</f>
        <v>2.161440960640427</v>
      </c>
      <c r="AE48" s="8">
        <f t="shared" si="2"/>
        <v>100</v>
      </c>
      <c r="AF48" s="10">
        <v>140</v>
      </c>
      <c r="AG48" s="8">
        <f t="shared" si="3"/>
        <v>86.419753086419746</v>
      </c>
      <c r="AH48" s="114">
        <v>159</v>
      </c>
      <c r="AI48" s="17">
        <f>AH48*100/D48</f>
        <v>2.1214142761841228</v>
      </c>
      <c r="AJ48" s="114">
        <v>80</v>
      </c>
      <c r="AK48" s="10">
        <v>86</v>
      </c>
      <c r="AL48" s="8">
        <f t="shared" si="4"/>
        <v>93.023255813953483</v>
      </c>
      <c r="AM48" s="114">
        <v>970</v>
      </c>
      <c r="AN48" s="8">
        <f>AM48*100/D48</f>
        <v>12.941961307538358</v>
      </c>
      <c r="AO48" s="10">
        <v>823</v>
      </c>
      <c r="AP48" s="8">
        <f>AM48*100/N48</f>
        <v>52.746057640021753</v>
      </c>
      <c r="AQ48" s="114">
        <v>207</v>
      </c>
      <c r="AR48" s="114">
        <v>197</v>
      </c>
      <c r="AS48" s="17">
        <f>AQ48*100/D48</f>
        <v>2.7618412274849899</v>
      </c>
      <c r="AT48" s="10">
        <v>50</v>
      </c>
      <c r="AU48" s="8">
        <f t="shared" si="5"/>
        <v>24.154589371980677</v>
      </c>
      <c r="AV48" s="10">
        <v>194</v>
      </c>
      <c r="AW48" s="114">
        <v>32</v>
      </c>
      <c r="AX48" s="17">
        <f>AW48*100/D48</f>
        <v>0.42695130086724481</v>
      </c>
      <c r="AY48" s="10">
        <v>22</v>
      </c>
      <c r="AZ48" s="10">
        <v>16</v>
      </c>
      <c r="BA48" s="10">
        <v>32</v>
      </c>
      <c r="BB48" s="8">
        <f t="shared" si="6"/>
        <v>100</v>
      </c>
      <c r="BC48" s="114">
        <v>32</v>
      </c>
      <c r="BD48" s="114">
        <v>32</v>
      </c>
    </row>
    <row r="49" spans="1:56" ht="27" customHeight="1">
      <c r="A49" s="58">
        <v>44</v>
      </c>
      <c r="B49" s="4" t="s">
        <v>60</v>
      </c>
      <c r="C49" s="114">
        <v>4248</v>
      </c>
      <c r="D49" s="114">
        <v>4169</v>
      </c>
      <c r="E49" s="8">
        <f t="shared" si="0"/>
        <v>98.140301318267419</v>
      </c>
      <c r="F49" s="10">
        <v>433</v>
      </c>
      <c r="G49" s="8">
        <f>F49*100/D49</f>
        <v>10.386183737107221</v>
      </c>
      <c r="H49" s="10">
        <v>112</v>
      </c>
      <c r="I49" s="8">
        <f>H49*100/D49</f>
        <v>2.6864955624850082</v>
      </c>
      <c r="J49" s="10">
        <v>2597</v>
      </c>
      <c r="K49" s="8">
        <f>J49*100/D49</f>
        <v>62.29311585512113</v>
      </c>
      <c r="L49" s="10">
        <v>1027</v>
      </c>
      <c r="M49" s="8">
        <f>L49*100/D49</f>
        <v>24.634204845286639</v>
      </c>
      <c r="N49" s="10">
        <v>1156</v>
      </c>
      <c r="O49" s="8">
        <f>N49*100/D49</f>
        <v>27.728472055648837</v>
      </c>
      <c r="P49" s="10">
        <v>1145</v>
      </c>
      <c r="Q49" s="8">
        <f t="shared" si="7"/>
        <v>99.048442906574394</v>
      </c>
      <c r="R49" s="8">
        <f>P49*100/D49</f>
        <v>27.464619812904772</v>
      </c>
      <c r="S49" s="10">
        <v>785</v>
      </c>
      <c r="T49" s="8">
        <f>S49*100/D49</f>
        <v>18.829455504917245</v>
      </c>
      <c r="U49" s="10">
        <v>98</v>
      </c>
      <c r="V49" s="8">
        <f>U49*100/D49</f>
        <v>2.3506836171743823</v>
      </c>
      <c r="W49" s="114">
        <v>5</v>
      </c>
      <c r="X49" s="17">
        <f>W49*100/D49</f>
        <v>0.11993283761093787</v>
      </c>
      <c r="Y49" s="114">
        <v>20</v>
      </c>
      <c r="Z49" s="17">
        <f>Y49*100/D49</f>
        <v>0.47973135044375148</v>
      </c>
      <c r="AA49" s="10">
        <v>2</v>
      </c>
      <c r="AB49" s="17">
        <f>AA49*100/D49</f>
        <v>4.7973135044375149E-2</v>
      </c>
      <c r="AC49" s="114">
        <v>1</v>
      </c>
      <c r="AD49" s="17">
        <f>AC49*100/D49</f>
        <v>2.3986567522187575E-2</v>
      </c>
      <c r="AE49" s="8">
        <f t="shared" si="2"/>
        <v>50</v>
      </c>
      <c r="AF49" s="10">
        <v>2</v>
      </c>
      <c r="AG49" s="8">
        <f t="shared" si="3"/>
        <v>200</v>
      </c>
      <c r="AH49" s="114">
        <v>29</v>
      </c>
      <c r="AI49" s="17">
        <f>AH49*100/D49</f>
        <v>0.69561045814343969</v>
      </c>
      <c r="AJ49" s="114">
        <v>3</v>
      </c>
      <c r="AK49" s="10">
        <v>43</v>
      </c>
      <c r="AL49" s="8">
        <f t="shared" si="4"/>
        <v>6.9767441860465116</v>
      </c>
      <c r="AM49" s="114">
        <v>1081</v>
      </c>
      <c r="AN49" s="8">
        <f>AM49*100/D49</f>
        <v>25.92947949148477</v>
      </c>
      <c r="AO49" s="10">
        <v>1081</v>
      </c>
      <c r="AP49" s="8">
        <f>AM49*100/N49</f>
        <v>93.512110726643598</v>
      </c>
      <c r="AQ49" s="114">
        <v>285</v>
      </c>
      <c r="AR49" s="114">
        <v>284</v>
      </c>
      <c r="AS49" s="17">
        <f>AQ49*100/D49</f>
        <v>6.836171743823459</v>
      </c>
      <c r="AT49" s="10">
        <v>0</v>
      </c>
      <c r="AU49" s="8">
        <f t="shared" si="5"/>
        <v>0</v>
      </c>
      <c r="AV49" s="10">
        <v>285</v>
      </c>
      <c r="AW49" s="114">
        <v>9</v>
      </c>
      <c r="AX49" s="17">
        <f>AW49*100/D49</f>
        <v>0.21587910769968818</v>
      </c>
      <c r="AY49" s="10">
        <v>5</v>
      </c>
      <c r="AZ49" s="10">
        <v>5</v>
      </c>
      <c r="BA49" s="10">
        <v>9</v>
      </c>
      <c r="BB49" s="8">
        <f t="shared" si="6"/>
        <v>100</v>
      </c>
      <c r="BC49" s="114">
        <v>9</v>
      </c>
      <c r="BD49" s="114">
        <v>9</v>
      </c>
    </row>
    <row r="50" spans="1:56" ht="27" customHeight="1">
      <c r="A50" s="58">
        <v>45</v>
      </c>
      <c r="B50" s="4" t="s">
        <v>61</v>
      </c>
      <c r="C50" s="114">
        <v>4602</v>
      </c>
      <c r="D50" s="114">
        <v>3884</v>
      </c>
      <c r="E50" s="8">
        <f t="shared" si="0"/>
        <v>84.3980877879183</v>
      </c>
      <c r="F50" s="10">
        <v>573</v>
      </c>
      <c r="G50" s="8">
        <f>F50*100/D50</f>
        <v>14.752832131822863</v>
      </c>
      <c r="H50" s="10">
        <v>503</v>
      </c>
      <c r="I50" s="8">
        <f>H50*100/D50</f>
        <v>12.950566426364572</v>
      </c>
      <c r="J50" s="10">
        <v>2027</v>
      </c>
      <c r="K50" s="8">
        <f>J50*100/D50</f>
        <v>52.188465499485069</v>
      </c>
      <c r="L50" s="10">
        <v>781</v>
      </c>
      <c r="M50" s="8">
        <f>L50*100/D50</f>
        <v>20.108135942327497</v>
      </c>
      <c r="N50" s="10">
        <v>1349</v>
      </c>
      <c r="O50" s="8">
        <f>N50*100/D50</f>
        <v>34.732234809474768</v>
      </c>
      <c r="P50" s="10">
        <v>1327</v>
      </c>
      <c r="Q50" s="8">
        <f t="shared" si="7"/>
        <v>98.369162342475903</v>
      </c>
      <c r="R50" s="8">
        <f>P50*100/D50</f>
        <v>34.165808444902162</v>
      </c>
      <c r="S50" s="10">
        <v>382</v>
      </c>
      <c r="T50" s="8">
        <f>S50*100/D50</f>
        <v>9.8352214212152429</v>
      </c>
      <c r="U50" s="10">
        <v>167</v>
      </c>
      <c r="V50" s="8">
        <f>U50*100/D50</f>
        <v>4.2996910401647783</v>
      </c>
      <c r="W50" s="114">
        <v>7</v>
      </c>
      <c r="X50" s="17">
        <f>W50*100/D50</f>
        <v>0.18022657054582905</v>
      </c>
      <c r="Y50" s="114">
        <v>315</v>
      </c>
      <c r="Z50" s="17">
        <f>Y50*100/D50</f>
        <v>8.1101956745623074</v>
      </c>
      <c r="AA50" s="10">
        <v>199</v>
      </c>
      <c r="AB50" s="17">
        <f>AA50*100/D50</f>
        <v>5.1235839340885683</v>
      </c>
      <c r="AC50" s="114">
        <v>182</v>
      </c>
      <c r="AD50" s="17">
        <f>AC50*100/D50</f>
        <v>4.6858908341915555</v>
      </c>
      <c r="AE50" s="8">
        <f t="shared" si="2"/>
        <v>91.457286432160799</v>
      </c>
      <c r="AF50" s="10">
        <v>26</v>
      </c>
      <c r="AG50" s="8">
        <f t="shared" si="3"/>
        <v>14.285714285714286</v>
      </c>
      <c r="AH50" s="114">
        <v>483</v>
      </c>
      <c r="AI50" s="17">
        <f>AH50*100/D50</f>
        <v>12.435633367662204</v>
      </c>
      <c r="AJ50" s="114">
        <v>129</v>
      </c>
      <c r="AK50" s="10">
        <v>560</v>
      </c>
      <c r="AL50" s="8">
        <f t="shared" si="4"/>
        <v>23.035714285714285</v>
      </c>
      <c r="AM50" s="114">
        <v>1327</v>
      </c>
      <c r="AN50" s="8">
        <f>AM50*100/D50</f>
        <v>34.165808444902162</v>
      </c>
      <c r="AO50" s="10">
        <v>876</v>
      </c>
      <c r="AP50" s="8">
        <f>AM50*100/N50</f>
        <v>98.369162342475903</v>
      </c>
      <c r="AQ50" s="114">
        <v>51</v>
      </c>
      <c r="AR50" s="114">
        <v>51</v>
      </c>
      <c r="AS50" s="17">
        <f>AQ50*100/D50</f>
        <v>1.3130792996910401</v>
      </c>
      <c r="AT50" s="10">
        <v>51</v>
      </c>
      <c r="AU50" s="8">
        <f t="shared" si="5"/>
        <v>100</v>
      </c>
      <c r="AV50" s="10">
        <v>54</v>
      </c>
      <c r="AW50" s="114">
        <v>4</v>
      </c>
      <c r="AX50" s="17">
        <f>AW50*100/D50</f>
        <v>0.10298661174047374</v>
      </c>
      <c r="AY50" s="10">
        <v>5</v>
      </c>
      <c r="AZ50" s="10">
        <v>3</v>
      </c>
      <c r="BA50" s="10">
        <v>5</v>
      </c>
      <c r="BB50" s="8">
        <f t="shared" si="6"/>
        <v>125</v>
      </c>
      <c r="BC50" s="114">
        <v>5</v>
      </c>
      <c r="BD50" s="114">
        <v>3</v>
      </c>
    </row>
    <row r="51" spans="1:56" ht="27" customHeight="1">
      <c r="A51" s="58">
        <v>46</v>
      </c>
      <c r="B51" s="7" t="s">
        <v>62</v>
      </c>
      <c r="C51" s="114">
        <v>3685</v>
      </c>
      <c r="D51" s="114">
        <v>3477</v>
      </c>
      <c r="E51" s="8">
        <f t="shared" si="0"/>
        <v>94.355495251017643</v>
      </c>
      <c r="F51" s="10">
        <v>583</v>
      </c>
      <c r="G51" s="8">
        <f>F51*100/D51</f>
        <v>16.767328156456717</v>
      </c>
      <c r="H51" s="10">
        <v>605</v>
      </c>
      <c r="I51" s="8">
        <f>H51*100/D51</f>
        <v>17.400057520851309</v>
      </c>
      <c r="J51" s="10">
        <v>1659</v>
      </c>
      <c r="K51" s="8">
        <f>J51*100/D51</f>
        <v>47.713546160483176</v>
      </c>
      <c r="L51" s="10">
        <v>630</v>
      </c>
      <c r="M51" s="8">
        <f>L51*100/D51</f>
        <v>18.119068162208801</v>
      </c>
      <c r="N51" s="10">
        <v>545</v>
      </c>
      <c r="O51" s="8">
        <f>N51*100/D51</f>
        <v>15.674431981593328</v>
      </c>
      <c r="P51" s="10">
        <v>545</v>
      </c>
      <c r="Q51" s="8">
        <f t="shared" si="7"/>
        <v>100</v>
      </c>
      <c r="R51" s="8">
        <f>P51*100/D51</f>
        <v>15.674431981593328</v>
      </c>
      <c r="S51" s="10">
        <v>475</v>
      </c>
      <c r="T51" s="8">
        <f>S51*100/D51</f>
        <v>13.66120218579235</v>
      </c>
      <c r="U51" s="10">
        <v>363</v>
      </c>
      <c r="V51" s="8">
        <f>U51*100/D51</f>
        <v>10.440034512510785</v>
      </c>
      <c r="W51" s="114">
        <v>9</v>
      </c>
      <c r="X51" s="17">
        <f>W51*100/D51</f>
        <v>0.25884383088869717</v>
      </c>
      <c r="Y51" s="114">
        <v>81</v>
      </c>
      <c r="Z51" s="17">
        <f>Y51*100/D51</f>
        <v>2.3295944779982745</v>
      </c>
      <c r="AA51" s="10">
        <v>67</v>
      </c>
      <c r="AB51" s="17">
        <f>AA51*100/D51</f>
        <v>1.9269485188380788</v>
      </c>
      <c r="AC51" s="114">
        <v>10</v>
      </c>
      <c r="AD51" s="17">
        <f>AC51*100/D51</f>
        <v>0.28760425654299682</v>
      </c>
      <c r="AE51" s="8">
        <f t="shared" si="2"/>
        <v>14.925373134328359</v>
      </c>
      <c r="AF51" s="10">
        <v>12</v>
      </c>
      <c r="AG51" s="8">
        <f t="shared" si="3"/>
        <v>120</v>
      </c>
      <c r="AH51" s="114">
        <v>3</v>
      </c>
      <c r="AI51" s="17">
        <f>AH51*100/D51</f>
        <v>8.6281276962899056E-2</v>
      </c>
      <c r="AJ51" s="114">
        <v>3</v>
      </c>
      <c r="AK51" s="10">
        <v>11</v>
      </c>
      <c r="AL51" s="8">
        <f t="shared" si="4"/>
        <v>27.272727272727273</v>
      </c>
      <c r="AM51" s="114">
        <v>371</v>
      </c>
      <c r="AN51" s="8">
        <f>AM51*100/D51</f>
        <v>10.670117917745182</v>
      </c>
      <c r="AO51" s="10">
        <v>358</v>
      </c>
      <c r="AP51" s="8">
        <f>AM51*100/N51</f>
        <v>68.073394495412842</v>
      </c>
      <c r="AQ51" s="114">
        <v>42</v>
      </c>
      <c r="AR51" s="114">
        <v>42</v>
      </c>
      <c r="AS51" s="17">
        <f>AQ51*100/D51</f>
        <v>1.2079378774805867</v>
      </c>
      <c r="AT51" s="10">
        <v>42</v>
      </c>
      <c r="AU51" s="8">
        <f t="shared" si="5"/>
        <v>100</v>
      </c>
      <c r="AV51" s="10">
        <v>76</v>
      </c>
      <c r="AW51" s="114">
        <v>0</v>
      </c>
      <c r="AX51" s="17">
        <f>AW51*100/D51</f>
        <v>0</v>
      </c>
      <c r="AY51" s="10">
        <v>1</v>
      </c>
      <c r="AZ51" s="10">
        <v>0</v>
      </c>
      <c r="BA51" s="10">
        <v>0</v>
      </c>
      <c r="BB51" s="8">
        <v>0</v>
      </c>
      <c r="BC51" s="114">
        <v>3</v>
      </c>
      <c r="BD51" s="114">
        <v>3</v>
      </c>
    </row>
    <row r="52" spans="1:56" ht="27" customHeight="1">
      <c r="A52" s="58">
        <v>47</v>
      </c>
      <c r="B52" s="38" t="s">
        <v>63</v>
      </c>
      <c r="C52" s="114">
        <v>3481</v>
      </c>
      <c r="D52" s="114">
        <v>3705</v>
      </c>
      <c r="E52" s="8">
        <f t="shared" si="0"/>
        <v>106.4349324906636</v>
      </c>
      <c r="F52" s="10">
        <v>333</v>
      </c>
      <c r="G52" s="8">
        <f>F52*100/D52</f>
        <v>8.9878542510121466</v>
      </c>
      <c r="H52" s="10">
        <v>267</v>
      </c>
      <c r="I52" s="8">
        <f>H52*100/D52</f>
        <v>7.2064777327935223</v>
      </c>
      <c r="J52" s="10">
        <v>1970</v>
      </c>
      <c r="K52" s="8">
        <f>J52*100/D52</f>
        <v>53.171390013495277</v>
      </c>
      <c r="L52" s="10">
        <v>1135</v>
      </c>
      <c r="M52" s="8">
        <f>L52*100/D52</f>
        <v>30.634278002699055</v>
      </c>
      <c r="N52" s="10">
        <v>862</v>
      </c>
      <c r="O52" s="8">
        <f>N52*100/D52</f>
        <v>23.265856950067477</v>
      </c>
      <c r="P52" s="10">
        <v>856</v>
      </c>
      <c r="Q52" s="8">
        <f t="shared" si="7"/>
        <v>99.303944315545237</v>
      </c>
      <c r="R52" s="8">
        <f>P52*100/D52</f>
        <v>23.103913630229421</v>
      </c>
      <c r="S52" s="10">
        <v>208</v>
      </c>
      <c r="T52" s="8">
        <f>S52*100/D52</f>
        <v>5.6140350877192979</v>
      </c>
      <c r="U52" s="10">
        <v>208</v>
      </c>
      <c r="V52" s="8">
        <f>U52*100/D52</f>
        <v>5.6140350877192979</v>
      </c>
      <c r="W52" s="114">
        <v>17</v>
      </c>
      <c r="X52" s="17">
        <f>W52*100/D52</f>
        <v>0.45883940620782726</v>
      </c>
      <c r="Y52" s="114">
        <v>226</v>
      </c>
      <c r="Z52" s="17">
        <f>Y52*100/D52</f>
        <v>6.0998650472334681</v>
      </c>
      <c r="AA52" s="10">
        <v>31</v>
      </c>
      <c r="AB52" s="17">
        <f>AA52*100/D52</f>
        <v>0.83670715249662619</v>
      </c>
      <c r="AC52" s="114">
        <v>31</v>
      </c>
      <c r="AD52" s="17">
        <f>AC52*100/D52</f>
        <v>0.83670715249662619</v>
      </c>
      <c r="AE52" s="8">
        <f t="shared" si="2"/>
        <v>100</v>
      </c>
      <c r="AF52" s="10">
        <v>0</v>
      </c>
      <c r="AG52" s="8">
        <f t="shared" si="3"/>
        <v>0</v>
      </c>
      <c r="AH52" s="114">
        <v>0</v>
      </c>
      <c r="AI52" s="17">
        <f>AH52*100/D52</f>
        <v>0</v>
      </c>
      <c r="AJ52" s="114">
        <v>70</v>
      </c>
      <c r="AK52" s="10">
        <v>80</v>
      </c>
      <c r="AL52" s="8">
        <f t="shared" si="4"/>
        <v>87.5</v>
      </c>
      <c r="AM52" s="114">
        <v>853</v>
      </c>
      <c r="AN52" s="8">
        <f>AM52*100/D52</f>
        <v>23.022941970310391</v>
      </c>
      <c r="AO52" s="10">
        <v>437</v>
      </c>
      <c r="AP52" s="8">
        <f>AM52*100/N52</f>
        <v>98.95591647331787</v>
      </c>
      <c r="AQ52" s="114">
        <v>260</v>
      </c>
      <c r="AR52" s="114">
        <v>281</v>
      </c>
      <c r="AS52" s="17">
        <f>AQ52*100/D52</f>
        <v>7.0175438596491224</v>
      </c>
      <c r="AT52" s="10">
        <v>193</v>
      </c>
      <c r="AU52" s="8">
        <f t="shared" si="5"/>
        <v>74.230769230769226</v>
      </c>
      <c r="AV52" s="10">
        <v>188</v>
      </c>
      <c r="AW52" s="114">
        <v>9</v>
      </c>
      <c r="AX52" s="17">
        <f>AW52*100/D52</f>
        <v>0.24291497975708501</v>
      </c>
      <c r="AY52" s="10">
        <v>9</v>
      </c>
      <c r="AZ52" s="10">
        <v>7</v>
      </c>
      <c r="BA52" s="10">
        <v>9</v>
      </c>
      <c r="BB52" s="8">
        <f t="shared" si="6"/>
        <v>100</v>
      </c>
      <c r="BC52" s="114">
        <v>9</v>
      </c>
      <c r="BD52" s="114">
        <v>7</v>
      </c>
    </row>
    <row r="53" spans="1:56" ht="27" customHeight="1">
      <c r="A53" s="58">
        <v>48</v>
      </c>
      <c r="B53" s="13" t="s">
        <v>65</v>
      </c>
      <c r="C53" s="114">
        <v>4565</v>
      </c>
      <c r="D53" s="114">
        <v>3969</v>
      </c>
      <c r="E53" s="8">
        <f t="shared" si="0"/>
        <v>86.944140197152251</v>
      </c>
      <c r="F53" s="10">
        <v>587</v>
      </c>
      <c r="G53" s="8">
        <f>F53*100/D53</f>
        <v>14.789619551524314</v>
      </c>
      <c r="H53" s="10">
        <v>238</v>
      </c>
      <c r="I53" s="8">
        <f>H53*100/D53</f>
        <v>5.9964726631393299</v>
      </c>
      <c r="J53" s="10">
        <v>2012</v>
      </c>
      <c r="K53" s="8">
        <f>J53*100/D53</f>
        <v>50.692869740488788</v>
      </c>
      <c r="L53" s="10">
        <v>1132</v>
      </c>
      <c r="M53" s="8">
        <f>L53*100/D53</f>
        <v>28.521038044847568</v>
      </c>
      <c r="N53" s="10">
        <v>1972</v>
      </c>
      <c r="O53" s="8">
        <f>N53*100/D53</f>
        <v>49.685059208868729</v>
      </c>
      <c r="P53" s="10">
        <v>1889</v>
      </c>
      <c r="Q53" s="8">
        <f t="shared" si="7"/>
        <v>95.791075050709935</v>
      </c>
      <c r="R53" s="8">
        <f>P53*100/D53</f>
        <v>47.593852355757114</v>
      </c>
      <c r="S53" s="10">
        <v>846</v>
      </c>
      <c r="T53" s="8">
        <f>S53*100/D53</f>
        <v>21.315192743764172</v>
      </c>
      <c r="U53" s="10">
        <v>328</v>
      </c>
      <c r="V53" s="8">
        <f>U53*100/D53</f>
        <v>8.2640463592844551</v>
      </c>
      <c r="W53" s="114">
        <v>9</v>
      </c>
      <c r="X53" s="17">
        <f>W53*100/D53</f>
        <v>0.22675736961451248</v>
      </c>
      <c r="Y53" s="114">
        <v>23</v>
      </c>
      <c r="Z53" s="17">
        <f>Y53*100/D53</f>
        <v>0.57949105568153192</v>
      </c>
      <c r="AA53" s="10">
        <v>198</v>
      </c>
      <c r="AB53" s="17">
        <f>AA53*100/D53</f>
        <v>4.9886621315192743</v>
      </c>
      <c r="AC53" s="114">
        <v>65</v>
      </c>
      <c r="AD53" s="17">
        <f>AC53*100/D53</f>
        <v>1.6376921138825902</v>
      </c>
      <c r="AE53" s="8">
        <f t="shared" si="2"/>
        <v>32.828282828282831</v>
      </c>
      <c r="AF53" s="10">
        <v>0</v>
      </c>
      <c r="AG53" s="8">
        <f t="shared" si="3"/>
        <v>0</v>
      </c>
      <c r="AH53" s="114">
        <v>139</v>
      </c>
      <c r="AI53" s="17">
        <f>AH53*100/D53</f>
        <v>3.5021415973796928</v>
      </c>
      <c r="AJ53" s="114">
        <v>93</v>
      </c>
      <c r="AK53" s="10">
        <v>469</v>
      </c>
      <c r="AL53" s="8">
        <f t="shared" si="4"/>
        <v>19.829424307036248</v>
      </c>
      <c r="AM53" s="114">
        <v>1889</v>
      </c>
      <c r="AN53" s="8">
        <f>AM53*100/D53</f>
        <v>47.593852355757114</v>
      </c>
      <c r="AO53" s="10">
        <v>1813</v>
      </c>
      <c r="AP53" s="8">
        <f>AM53*100/N53</f>
        <v>95.791075050709935</v>
      </c>
      <c r="AQ53" s="114">
        <v>262</v>
      </c>
      <c r="AR53" s="114">
        <v>263</v>
      </c>
      <c r="AS53" s="17">
        <f>AQ53*100/D53</f>
        <v>6.6011589821113628</v>
      </c>
      <c r="AT53" s="10">
        <v>262</v>
      </c>
      <c r="AU53" s="8">
        <f t="shared" si="5"/>
        <v>100</v>
      </c>
      <c r="AV53" s="10">
        <v>263</v>
      </c>
      <c r="AW53" s="114">
        <v>4</v>
      </c>
      <c r="AX53" s="17">
        <f>AW53*100/D53</f>
        <v>0.10078105316200554</v>
      </c>
      <c r="AY53" s="10">
        <v>4</v>
      </c>
      <c r="AZ53" s="10">
        <v>2</v>
      </c>
      <c r="BA53" s="10">
        <v>4</v>
      </c>
      <c r="BB53" s="8">
        <f t="shared" si="6"/>
        <v>100</v>
      </c>
      <c r="BC53" s="114">
        <v>4</v>
      </c>
      <c r="BD53" s="114">
        <v>2</v>
      </c>
    </row>
    <row r="54" spans="1:56" ht="27" customHeight="1">
      <c r="A54" s="58">
        <v>49</v>
      </c>
      <c r="B54" s="159" t="s">
        <v>66</v>
      </c>
      <c r="C54" s="114">
        <v>142</v>
      </c>
      <c r="D54" s="114">
        <v>164</v>
      </c>
      <c r="E54" s="8">
        <f t="shared" si="0"/>
        <v>115.49295774647888</v>
      </c>
      <c r="F54" s="10">
        <v>16</v>
      </c>
      <c r="G54" s="8">
        <f>F54*100/D54</f>
        <v>9.7560975609756095</v>
      </c>
      <c r="H54" s="10">
        <v>46</v>
      </c>
      <c r="I54" s="8">
        <f>H54*100/D54</f>
        <v>28.048780487804876</v>
      </c>
      <c r="J54" s="10">
        <v>57</v>
      </c>
      <c r="K54" s="8">
        <f>J54*100/D54</f>
        <v>34.756097560975611</v>
      </c>
      <c r="L54" s="10">
        <v>45</v>
      </c>
      <c r="M54" s="8">
        <f>L54*100/D54</f>
        <v>27.439024390243901</v>
      </c>
      <c r="N54" s="10">
        <v>28</v>
      </c>
      <c r="O54" s="8">
        <f>N54*100/D54</f>
        <v>17.073170731707318</v>
      </c>
      <c r="P54" s="10">
        <v>22</v>
      </c>
      <c r="Q54" s="8">
        <f t="shared" si="7"/>
        <v>78.571428571428569</v>
      </c>
      <c r="R54" s="8">
        <f>P54*100/D54</f>
        <v>13.414634146341463</v>
      </c>
      <c r="S54" s="10">
        <v>15</v>
      </c>
      <c r="T54" s="8">
        <f>S54*100/D54</f>
        <v>9.1463414634146343</v>
      </c>
      <c r="U54" s="10">
        <v>5</v>
      </c>
      <c r="V54" s="8">
        <f>U54*100/D54</f>
        <v>3.0487804878048781</v>
      </c>
      <c r="W54" s="114">
        <v>12</v>
      </c>
      <c r="X54" s="17">
        <f>W54*100/D54</f>
        <v>7.3170731707317076</v>
      </c>
      <c r="Y54" s="114">
        <v>13</v>
      </c>
      <c r="Z54" s="17">
        <f>Y54*100/D54</f>
        <v>7.9268292682926829</v>
      </c>
      <c r="AA54" s="10">
        <v>5</v>
      </c>
      <c r="AB54" s="17">
        <f>AA54*100/D54</f>
        <v>3.0487804878048781</v>
      </c>
      <c r="AC54" s="114">
        <v>5</v>
      </c>
      <c r="AD54" s="17">
        <f>AC54*100/D54</f>
        <v>3.0487804878048781</v>
      </c>
      <c r="AE54" s="8">
        <f t="shared" si="2"/>
        <v>100</v>
      </c>
      <c r="AF54" s="10">
        <v>4</v>
      </c>
      <c r="AG54" s="8">
        <f t="shared" si="3"/>
        <v>80</v>
      </c>
      <c r="AH54" s="114">
        <v>3</v>
      </c>
      <c r="AI54" s="17">
        <f>AH54*100/D54</f>
        <v>1.8292682926829269</v>
      </c>
      <c r="AJ54" s="114">
        <v>0</v>
      </c>
      <c r="AK54" s="10">
        <v>0</v>
      </c>
      <c r="AL54" s="8">
        <v>0</v>
      </c>
      <c r="AM54" s="114">
        <v>22</v>
      </c>
      <c r="AN54" s="8">
        <f>AM54*100/D54</f>
        <v>13.414634146341463</v>
      </c>
      <c r="AO54" s="10">
        <v>24</v>
      </c>
      <c r="AP54" s="8">
        <f>AM54*100/N54</f>
        <v>78.571428571428569</v>
      </c>
      <c r="AQ54" s="114">
        <v>0</v>
      </c>
      <c r="AR54" s="114">
        <v>0</v>
      </c>
      <c r="AS54" s="17">
        <f>AQ54*100/D54</f>
        <v>0</v>
      </c>
      <c r="AT54" s="10">
        <v>0</v>
      </c>
      <c r="AU54" s="8">
        <v>0</v>
      </c>
      <c r="AV54" s="10">
        <v>2</v>
      </c>
      <c r="AW54" s="114">
        <v>0</v>
      </c>
      <c r="AX54" s="17">
        <f>AW54*100/D54</f>
        <v>0</v>
      </c>
      <c r="AY54" s="10">
        <v>2</v>
      </c>
      <c r="AZ54" s="10">
        <v>0</v>
      </c>
      <c r="BA54" s="10">
        <v>1</v>
      </c>
      <c r="BB54" s="8">
        <v>0</v>
      </c>
      <c r="BC54" s="114">
        <v>0</v>
      </c>
      <c r="BD54" s="114">
        <v>0</v>
      </c>
    </row>
    <row r="55" spans="1:56" ht="27" customHeight="1">
      <c r="A55" s="59"/>
      <c r="B55" s="63" t="s">
        <v>72</v>
      </c>
      <c r="C55" s="25">
        <f>SUM(C6:C54)</f>
        <v>329113</v>
      </c>
      <c r="D55" s="25">
        <f>SUM(D6:D54)</f>
        <v>321562</v>
      </c>
      <c r="E55" s="15">
        <f>D55*100/C55</f>
        <v>97.705651250482362</v>
      </c>
      <c r="F55" s="32">
        <f>SUM(F6:F54)</f>
        <v>53713</v>
      </c>
      <c r="G55" s="15">
        <f>F55*100/D55</f>
        <v>16.703777187603013</v>
      </c>
      <c r="H55" s="32">
        <f>SUM(H6:H54)</f>
        <v>36055</v>
      </c>
      <c r="I55" s="15">
        <f>H55*100/D55</f>
        <v>11.212456695753852</v>
      </c>
      <c r="J55" s="32">
        <f>SUM(J6:J54)</f>
        <v>168365</v>
      </c>
      <c r="K55" s="15">
        <f>J55*100/D55</f>
        <v>52.358487632245101</v>
      </c>
      <c r="L55" s="32">
        <f>SUM(L6:L54)</f>
        <v>63429</v>
      </c>
      <c r="M55" s="15">
        <f>L55*100/D55</f>
        <v>19.725278484398032</v>
      </c>
      <c r="N55" s="32">
        <f>SUM(N6:N54)</f>
        <v>99929</v>
      </c>
      <c r="O55" s="15">
        <f>N55*100/D55</f>
        <v>31.076122178615634</v>
      </c>
      <c r="P55" s="32">
        <f>SUM(P6:P54)</f>
        <v>94115</v>
      </c>
      <c r="Q55" s="15">
        <f t="shared" si="7"/>
        <v>94.181869127080233</v>
      </c>
      <c r="R55" s="8">
        <f>P55*100/D55</f>
        <v>29.268072720035327</v>
      </c>
      <c r="S55" s="32">
        <f>SUM(S6:S54)</f>
        <v>26666</v>
      </c>
      <c r="T55" s="15">
        <f>S55*100/D55</f>
        <v>8.2926465191782608</v>
      </c>
      <c r="U55" s="32">
        <f>SUM(U6:U54)</f>
        <v>13467</v>
      </c>
      <c r="V55" s="15">
        <f>U55*100/D55</f>
        <v>4.1879948501377653</v>
      </c>
      <c r="W55" s="25">
        <f>SUM(W6:W54)</f>
        <v>6837</v>
      </c>
      <c r="X55" s="36">
        <f>W55*100/D55</f>
        <v>2.1261840640374174</v>
      </c>
      <c r="Y55" s="25">
        <f>SUM(Y6:Y54)</f>
        <v>14668</v>
      </c>
      <c r="Z55" s="36">
        <f>Y55*100/D55</f>
        <v>4.5614842549803774</v>
      </c>
      <c r="AA55" s="32">
        <f>SUM(AA6:AA54)</f>
        <v>4655</v>
      </c>
      <c r="AB55" s="36">
        <f>AA55*100/D55</f>
        <v>1.4476212985365187</v>
      </c>
      <c r="AC55" s="25">
        <f>SUM(AC6:AC54)</f>
        <v>4797</v>
      </c>
      <c r="AD55" s="36">
        <f>AC55*100/D55</f>
        <v>1.4917807452373104</v>
      </c>
      <c r="AE55" s="15">
        <f t="shared" si="2"/>
        <v>103.05048335123523</v>
      </c>
      <c r="AF55" s="32">
        <f>SUM(AF6:AF54)</f>
        <v>2687</v>
      </c>
      <c r="AG55" s="15">
        <f t="shared" si="3"/>
        <v>56.01417552637065</v>
      </c>
      <c r="AH55" s="25">
        <f>SUM(AH6:AH54)</f>
        <v>23764</v>
      </c>
      <c r="AI55" s="36">
        <f>AH55*100/D55</f>
        <v>7.3901766999832068</v>
      </c>
      <c r="AJ55" s="25">
        <f>SUM(AJ6:AJ54)</f>
        <v>12404</v>
      </c>
      <c r="AK55" s="32">
        <f>SUM(AK6:AK54)</f>
        <v>17514</v>
      </c>
      <c r="AL55" s="15">
        <f t="shared" si="4"/>
        <v>70.823341326938447</v>
      </c>
      <c r="AM55" s="25">
        <f>SUM(AM6:AM54)</f>
        <v>78308</v>
      </c>
      <c r="AN55" s="15">
        <f>AM55*100/D55</f>
        <v>24.352379945391558</v>
      </c>
      <c r="AO55" s="32">
        <f>SUM(AO6:AO54)</f>
        <v>72927</v>
      </c>
      <c r="AP55" s="15">
        <f>AM55*100/N55</f>
        <v>78.363638183110012</v>
      </c>
      <c r="AQ55" s="25">
        <f>SUM(AQ6:AQ54)</f>
        <v>13059</v>
      </c>
      <c r="AR55" s="25">
        <f>SUM(AR6:AR54)</f>
        <v>11966</v>
      </c>
      <c r="AS55" s="36">
        <f>AQ55*100/D55</f>
        <v>4.0611141863777434</v>
      </c>
      <c r="AT55" s="32">
        <f>SUM(AT6:AT54)</f>
        <v>11023</v>
      </c>
      <c r="AU55" s="15">
        <f t="shared" si="5"/>
        <v>84.409219695229339</v>
      </c>
      <c r="AV55" s="32">
        <f>SUM(AV6:AV54)</f>
        <v>12727</v>
      </c>
      <c r="AW55" s="25">
        <f>SUM(AW6:AW54)</f>
        <v>840</v>
      </c>
      <c r="AX55" s="36">
        <f>AW55*100/D55</f>
        <v>0.26122489597651466</v>
      </c>
      <c r="AY55" s="32">
        <f>SUM(AY6:AY54)</f>
        <v>735</v>
      </c>
      <c r="AZ55" s="32">
        <f>SUM(AZ6:AZ54)</f>
        <v>498</v>
      </c>
      <c r="BA55" s="32">
        <f>SUM(BA6:BA54)</f>
        <v>776</v>
      </c>
      <c r="BB55" s="15">
        <f t="shared" si="6"/>
        <v>92.38095238095238</v>
      </c>
      <c r="BC55" s="25">
        <f>SUM(BC6:BC54)</f>
        <v>861</v>
      </c>
      <c r="BD55" s="25">
        <f>SUM(BD6:BD54)</f>
        <v>681</v>
      </c>
    </row>
    <row r="56" spans="1:56" ht="27" customHeight="1">
      <c r="A56" s="59">
        <v>50</v>
      </c>
      <c r="B56" s="160" t="s">
        <v>74</v>
      </c>
      <c r="C56" s="20">
        <v>4028</v>
      </c>
      <c r="D56" s="114">
        <v>3617</v>
      </c>
      <c r="E56" s="8">
        <f t="shared" ref="E56:E67" si="8">D56*100/C56</f>
        <v>89.79642502482622</v>
      </c>
      <c r="F56" s="10">
        <v>375</v>
      </c>
      <c r="G56" s="8">
        <f>F56*100/D56</f>
        <v>10.367708045341443</v>
      </c>
      <c r="H56" s="10">
        <v>522</v>
      </c>
      <c r="I56" s="8">
        <f>H56*100/D56</f>
        <v>14.431849599115289</v>
      </c>
      <c r="J56" s="10">
        <v>2148</v>
      </c>
      <c r="K56" s="8">
        <f>J56*100/D56</f>
        <v>59.386231683715785</v>
      </c>
      <c r="L56" s="10">
        <v>572</v>
      </c>
      <c r="M56" s="8">
        <f>L56*100/D56</f>
        <v>15.814210671827482</v>
      </c>
      <c r="N56" s="26">
        <v>60</v>
      </c>
      <c r="O56" s="8">
        <f>N56*100/D56</f>
        <v>1.658833287254631</v>
      </c>
      <c r="P56" s="10">
        <v>42</v>
      </c>
      <c r="Q56" s="8">
        <f t="shared" si="7"/>
        <v>70</v>
      </c>
      <c r="R56" s="8">
        <f>P56*100/D56</f>
        <v>1.1611833010782417</v>
      </c>
      <c r="S56" s="10">
        <v>290</v>
      </c>
      <c r="T56" s="8">
        <f>S56*100/D56</f>
        <v>8.0176942217307161</v>
      </c>
      <c r="U56" s="10">
        <v>240</v>
      </c>
      <c r="V56" s="8">
        <f>U56*100/D56</f>
        <v>6.6353331490185239</v>
      </c>
      <c r="W56" s="26">
        <v>0</v>
      </c>
      <c r="X56" s="17">
        <f>W56*100/D56</f>
        <v>0</v>
      </c>
      <c r="Y56" s="26">
        <v>0</v>
      </c>
      <c r="Z56" s="17">
        <f>Y56*100/D56</f>
        <v>0</v>
      </c>
      <c r="AA56" s="10">
        <v>2</v>
      </c>
      <c r="AB56" s="17">
        <f>AA56*100/D56</f>
        <v>5.5294442908487694E-2</v>
      </c>
      <c r="AC56" s="114">
        <v>1</v>
      </c>
      <c r="AD56" s="17">
        <f>AC56*100/D56</f>
        <v>2.7647221454243847E-2</v>
      </c>
      <c r="AE56" s="8">
        <f t="shared" si="2"/>
        <v>50</v>
      </c>
      <c r="AF56" s="10">
        <v>1</v>
      </c>
      <c r="AG56" s="8">
        <f t="shared" si="3"/>
        <v>100</v>
      </c>
      <c r="AH56" s="114">
        <v>4</v>
      </c>
      <c r="AI56" s="17">
        <f>AH56*100/D56</f>
        <v>0.11058888581697539</v>
      </c>
      <c r="AJ56" s="114">
        <v>33</v>
      </c>
      <c r="AK56" s="10">
        <v>680</v>
      </c>
      <c r="AL56" s="8">
        <f t="shared" si="4"/>
        <v>4.8529411764705879</v>
      </c>
      <c r="AM56" s="114">
        <v>530</v>
      </c>
      <c r="AN56" s="8">
        <f>AM56*100/D56</f>
        <v>14.653027370749239</v>
      </c>
      <c r="AO56" s="10">
        <v>33</v>
      </c>
      <c r="AP56" s="8">
        <f>AM56*100/N56</f>
        <v>883.33333333333337</v>
      </c>
      <c r="AQ56" s="114">
        <v>18</v>
      </c>
      <c r="AR56" s="114">
        <v>17</v>
      </c>
      <c r="AS56" s="17">
        <f>AQ56*100/D56</f>
        <v>0.49764998617638928</v>
      </c>
      <c r="AT56" s="10">
        <v>17</v>
      </c>
      <c r="AU56" s="8">
        <f t="shared" si="5"/>
        <v>94.444444444444443</v>
      </c>
      <c r="AV56" s="10">
        <v>400</v>
      </c>
      <c r="AW56" s="114">
        <v>2</v>
      </c>
      <c r="AX56" s="17">
        <f>AW56*100/D56</f>
        <v>5.5294442908487694E-2</v>
      </c>
      <c r="AY56" s="10">
        <v>2</v>
      </c>
      <c r="AZ56" s="10">
        <v>2</v>
      </c>
      <c r="BA56" s="10">
        <v>2</v>
      </c>
      <c r="BB56" s="8">
        <f t="shared" si="6"/>
        <v>100</v>
      </c>
      <c r="BC56" s="114">
        <v>0</v>
      </c>
      <c r="BD56" s="114">
        <v>0</v>
      </c>
    </row>
    <row r="57" spans="1:56" ht="27" customHeight="1">
      <c r="A57" s="59">
        <v>51</v>
      </c>
      <c r="B57" s="160" t="s">
        <v>75</v>
      </c>
      <c r="C57" s="20">
        <v>1471</v>
      </c>
      <c r="D57" s="114">
        <v>934</v>
      </c>
      <c r="E57" s="8">
        <f t="shared" si="8"/>
        <v>63.494221617946977</v>
      </c>
      <c r="F57" s="10">
        <v>98</v>
      </c>
      <c r="G57" s="8">
        <f>F57*100/D57</f>
        <v>10.492505353319057</v>
      </c>
      <c r="H57" s="10">
        <v>128</v>
      </c>
      <c r="I57" s="8">
        <f>H57*100/D57</f>
        <v>13.704496788008566</v>
      </c>
      <c r="J57" s="10">
        <v>529</v>
      </c>
      <c r="K57" s="8">
        <f>J57*100/D57</f>
        <v>56.638115631691647</v>
      </c>
      <c r="L57" s="10">
        <v>179</v>
      </c>
      <c r="M57" s="8">
        <f>L57*100/D57</f>
        <v>19.16488222698073</v>
      </c>
      <c r="N57" s="26">
        <v>62</v>
      </c>
      <c r="O57" s="8">
        <f>N57*100/D57</f>
        <v>6.6381156316916492</v>
      </c>
      <c r="P57" s="10">
        <v>60</v>
      </c>
      <c r="Q57" s="8">
        <f t="shared" si="7"/>
        <v>96.774193548387103</v>
      </c>
      <c r="R57" s="8">
        <f>P57*100/D57</f>
        <v>6.4239828693790146</v>
      </c>
      <c r="S57" s="10">
        <v>310</v>
      </c>
      <c r="T57" s="8">
        <f>S57*100/D57</f>
        <v>33.190578158458244</v>
      </c>
      <c r="U57" s="10">
        <v>163</v>
      </c>
      <c r="V57" s="8">
        <f>U57*100/D57</f>
        <v>17.451820128479657</v>
      </c>
      <c r="W57" s="26">
        <v>0</v>
      </c>
      <c r="X57" s="17">
        <f>W57*100/D57</f>
        <v>0</v>
      </c>
      <c r="Y57" s="26">
        <v>0</v>
      </c>
      <c r="Z57" s="17">
        <f>Y57*100/D57</f>
        <v>0</v>
      </c>
      <c r="AA57" s="10">
        <v>2</v>
      </c>
      <c r="AB57" s="17">
        <f>AA57*100/D57</f>
        <v>0.21413276231263384</v>
      </c>
      <c r="AC57" s="26">
        <v>0</v>
      </c>
      <c r="AD57" s="17">
        <f>AC57*100/D57</f>
        <v>0</v>
      </c>
      <c r="AE57" s="8">
        <f t="shared" si="2"/>
        <v>0</v>
      </c>
      <c r="AF57" s="10">
        <v>1</v>
      </c>
      <c r="AG57" s="8">
        <v>0</v>
      </c>
      <c r="AH57" s="114">
        <v>34</v>
      </c>
      <c r="AI57" s="17">
        <f>AH57*100/D57</f>
        <v>3.6402569593147751</v>
      </c>
      <c r="AJ57" s="114">
        <v>19</v>
      </c>
      <c r="AK57" s="10">
        <v>42</v>
      </c>
      <c r="AL57" s="8">
        <f t="shared" si="4"/>
        <v>45.238095238095241</v>
      </c>
      <c r="AM57" s="114">
        <v>60</v>
      </c>
      <c r="AN57" s="8">
        <f>AM57*100/D57</f>
        <v>6.4239828693790146</v>
      </c>
      <c r="AO57" s="10">
        <v>60</v>
      </c>
      <c r="AP57" s="8">
        <f>AM57*100/N57</f>
        <v>96.774193548387103</v>
      </c>
      <c r="AQ57" s="114">
        <v>6</v>
      </c>
      <c r="AR57" s="114">
        <v>6</v>
      </c>
      <c r="AS57" s="17">
        <f>AQ57*100/D57</f>
        <v>0.64239828693790146</v>
      </c>
      <c r="AT57" s="10">
        <v>6</v>
      </c>
      <c r="AU57" s="8">
        <f t="shared" si="5"/>
        <v>100</v>
      </c>
      <c r="AV57" s="10">
        <v>0</v>
      </c>
      <c r="AW57" s="114">
        <v>0</v>
      </c>
      <c r="AX57" s="17">
        <f>AW57*100/D57</f>
        <v>0</v>
      </c>
      <c r="AY57" s="10">
        <v>0</v>
      </c>
      <c r="AZ57" s="10">
        <v>0</v>
      </c>
      <c r="BA57" s="10">
        <v>0</v>
      </c>
      <c r="BB57" s="8">
        <v>0</v>
      </c>
      <c r="BC57" s="114">
        <v>0</v>
      </c>
      <c r="BD57" s="114">
        <v>0</v>
      </c>
    </row>
    <row r="58" spans="1:56" ht="27" customHeight="1">
      <c r="A58" s="62">
        <v>52</v>
      </c>
      <c r="B58" s="160" t="s">
        <v>76</v>
      </c>
      <c r="C58" s="20">
        <v>5911</v>
      </c>
      <c r="D58" s="114">
        <v>5009</v>
      </c>
      <c r="E58" s="8">
        <f t="shared" si="8"/>
        <v>84.740314667568938</v>
      </c>
      <c r="F58" s="10">
        <v>759</v>
      </c>
      <c r="G58" s="8">
        <f>F58*100/D58</f>
        <v>15.152725094829307</v>
      </c>
      <c r="H58" s="10">
        <v>318</v>
      </c>
      <c r="I58" s="8">
        <f>H58*100/D58</f>
        <v>6.3485725693751247</v>
      </c>
      <c r="J58" s="10">
        <v>3097</v>
      </c>
      <c r="K58" s="8">
        <f>J58*100/D58</f>
        <v>61.828708325014972</v>
      </c>
      <c r="L58" s="10">
        <v>835</v>
      </c>
      <c r="M58" s="8">
        <f>L58*100/D58</f>
        <v>16.669994010780595</v>
      </c>
      <c r="N58" s="26">
        <v>931</v>
      </c>
      <c r="O58" s="8">
        <f>N58*100/D58</f>
        <v>18.586544220403272</v>
      </c>
      <c r="P58" s="10">
        <v>931</v>
      </c>
      <c r="Q58" s="8">
        <f t="shared" si="7"/>
        <v>100</v>
      </c>
      <c r="R58" s="8">
        <f>P58*100/D58</f>
        <v>18.586544220403272</v>
      </c>
      <c r="S58" s="10">
        <v>385</v>
      </c>
      <c r="T58" s="8">
        <f>S58*100/D58</f>
        <v>7.6861649031742862</v>
      </c>
      <c r="U58" s="10">
        <v>248</v>
      </c>
      <c r="V58" s="8">
        <f>U58*100/D58</f>
        <v>4.9510880415252547</v>
      </c>
      <c r="W58" s="26">
        <v>0</v>
      </c>
      <c r="X58" s="17">
        <f>W58*100/D58</f>
        <v>0</v>
      </c>
      <c r="Y58" s="26">
        <v>0</v>
      </c>
      <c r="Z58" s="17">
        <f>Y58*100/D58</f>
        <v>0</v>
      </c>
      <c r="AA58" s="10">
        <v>3</v>
      </c>
      <c r="AB58" s="17">
        <f>AA58*100/D58</f>
        <v>5.9892194050708725E-2</v>
      </c>
      <c r="AC58" s="26">
        <v>0</v>
      </c>
      <c r="AD58" s="17">
        <f>AC58*100/D58</f>
        <v>0</v>
      </c>
      <c r="AE58" s="8">
        <f t="shared" si="2"/>
        <v>0</v>
      </c>
      <c r="AF58" s="10">
        <v>1</v>
      </c>
      <c r="AG58" s="8">
        <v>0</v>
      </c>
      <c r="AH58" s="114">
        <v>6</v>
      </c>
      <c r="AI58" s="17">
        <f>AH58*100/D58</f>
        <v>0.11978438810141745</v>
      </c>
      <c r="AJ58" s="114">
        <v>0</v>
      </c>
      <c r="AK58" s="10">
        <v>155</v>
      </c>
      <c r="AL58" s="8">
        <f t="shared" si="4"/>
        <v>0</v>
      </c>
      <c r="AM58" s="114">
        <v>931</v>
      </c>
      <c r="AN58" s="8">
        <f>AM58*100/D58</f>
        <v>18.586544220403272</v>
      </c>
      <c r="AO58" s="10">
        <v>921</v>
      </c>
      <c r="AP58" s="8">
        <f>AM58*100/N58</f>
        <v>100</v>
      </c>
      <c r="AQ58" s="114">
        <v>26</v>
      </c>
      <c r="AR58" s="114">
        <v>27</v>
      </c>
      <c r="AS58" s="17">
        <f>AQ58*100/D58</f>
        <v>0.51906568177280898</v>
      </c>
      <c r="AT58" s="10">
        <v>26</v>
      </c>
      <c r="AU58" s="8">
        <f t="shared" si="5"/>
        <v>100</v>
      </c>
      <c r="AV58" s="10">
        <v>26</v>
      </c>
      <c r="AW58" s="114">
        <v>9</v>
      </c>
      <c r="AX58" s="17">
        <f>AW58*100/D58</f>
        <v>0.17967658215212617</v>
      </c>
      <c r="AY58" s="10">
        <v>6</v>
      </c>
      <c r="AZ58" s="10">
        <v>6</v>
      </c>
      <c r="BA58" s="10">
        <v>6</v>
      </c>
      <c r="BB58" s="8">
        <f t="shared" si="6"/>
        <v>66.666666666666671</v>
      </c>
      <c r="BC58" s="114">
        <v>9</v>
      </c>
      <c r="BD58" s="114">
        <v>9</v>
      </c>
    </row>
    <row r="59" spans="1:56" ht="27" customHeight="1">
      <c r="A59" s="59">
        <v>53</v>
      </c>
      <c r="B59" s="160" t="s">
        <v>77</v>
      </c>
      <c r="C59" s="20">
        <v>993</v>
      </c>
      <c r="D59" s="114">
        <v>993</v>
      </c>
      <c r="E59" s="8">
        <f t="shared" si="8"/>
        <v>100</v>
      </c>
      <c r="F59" s="10">
        <v>203</v>
      </c>
      <c r="G59" s="8">
        <f>F59*100/D59</f>
        <v>20.443101711983886</v>
      </c>
      <c r="H59" s="10">
        <v>88</v>
      </c>
      <c r="I59" s="8">
        <f>H59*100/D59</f>
        <v>8.8620342396777438</v>
      </c>
      <c r="J59" s="10">
        <v>673</v>
      </c>
      <c r="K59" s="8">
        <f>J59*100/D59</f>
        <v>67.774420946626378</v>
      </c>
      <c r="L59" s="10">
        <v>29</v>
      </c>
      <c r="M59" s="8">
        <f>L59*100/D59</f>
        <v>2.9204431017119838</v>
      </c>
      <c r="N59" s="26">
        <v>271</v>
      </c>
      <c r="O59" s="8">
        <f>N59*100/D59</f>
        <v>27.291037260825782</v>
      </c>
      <c r="P59" s="10">
        <v>271</v>
      </c>
      <c r="Q59" s="8">
        <f t="shared" si="7"/>
        <v>100</v>
      </c>
      <c r="R59" s="8">
        <f>P59*100/D59</f>
        <v>27.291037260825782</v>
      </c>
      <c r="S59" s="10">
        <v>15</v>
      </c>
      <c r="T59" s="8">
        <f>S59*100/D59</f>
        <v>1.5105740181268883</v>
      </c>
      <c r="U59" s="10">
        <v>0</v>
      </c>
      <c r="V59" s="8">
        <f>U59*100/D59</f>
        <v>0</v>
      </c>
      <c r="W59" s="26">
        <v>147</v>
      </c>
      <c r="X59" s="17">
        <f>W59*100/D59</f>
        <v>14.803625377643504</v>
      </c>
      <c r="Y59" s="26">
        <v>1</v>
      </c>
      <c r="Z59" s="17">
        <f>Y59*100/D59</f>
        <v>0.10070493454179255</v>
      </c>
      <c r="AA59" s="10">
        <v>0</v>
      </c>
      <c r="AB59" s="17">
        <f>AA59*100/D59</f>
        <v>0</v>
      </c>
      <c r="AC59" s="26">
        <v>0</v>
      </c>
      <c r="AD59" s="17">
        <f>AC59*100/D59</f>
        <v>0</v>
      </c>
      <c r="AE59" s="8">
        <v>0</v>
      </c>
      <c r="AF59" s="10">
        <v>0</v>
      </c>
      <c r="AG59" s="8">
        <v>0</v>
      </c>
      <c r="AH59" s="26">
        <v>53</v>
      </c>
      <c r="AI59" s="17">
        <f>AH59*100/D59</f>
        <v>5.3373615307150049</v>
      </c>
      <c r="AJ59" s="26">
        <v>0</v>
      </c>
      <c r="AK59" s="10">
        <v>0</v>
      </c>
      <c r="AL59" s="8">
        <v>0</v>
      </c>
      <c r="AM59" s="114">
        <v>271</v>
      </c>
      <c r="AN59" s="8">
        <f>AM59*100/D59</f>
        <v>27.291037260825782</v>
      </c>
      <c r="AO59" s="10">
        <v>271</v>
      </c>
      <c r="AP59" s="8">
        <f>AM59*100/N59</f>
        <v>100</v>
      </c>
      <c r="AQ59" s="114">
        <v>5</v>
      </c>
      <c r="AR59" s="114">
        <v>3</v>
      </c>
      <c r="AS59" s="17">
        <f>AQ59*100/D59</f>
        <v>0.50352467270896273</v>
      </c>
      <c r="AT59" s="10">
        <v>0</v>
      </c>
      <c r="AU59" s="8">
        <f t="shared" si="5"/>
        <v>0</v>
      </c>
      <c r="AV59" s="10">
        <v>0</v>
      </c>
      <c r="AW59" s="114">
        <v>0</v>
      </c>
      <c r="AX59" s="17">
        <f>AW59*100/D59</f>
        <v>0</v>
      </c>
      <c r="AY59" s="10">
        <v>0</v>
      </c>
      <c r="AZ59" s="10">
        <v>0</v>
      </c>
      <c r="BA59" s="10">
        <v>0</v>
      </c>
      <c r="BB59" s="8">
        <v>0</v>
      </c>
      <c r="BC59" s="114">
        <v>0</v>
      </c>
      <c r="BD59" s="114">
        <v>0</v>
      </c>
    </row>
    <row r="60" spans="1:56" ht="27" customHeight="1">
      <c r="A60" s="59">
        <v>54</v>
      </c>
      <c r="B60" s="160" t="s">
        <v>78</v>
      </c>
      <c r="C60" s="20">
        <v>590</v>
      </c>
      <c r="D60" s="114">
        <v>1628</v>
      </c>
      <c r="E60" s="8">
        <f t="shared" si="8"/>
        <v>275.93220338983053</v>
      </c>
      <c r="F60" s="10">
        <v>1169</v>
      </c>
      <c r="G60" s="8">
        <f>F60*100/D60</f>
        <v>71.805896805896808</v>
      </c>
      <c r="H60" s="10">
        <v>372</v>
      </c>
      <c r="I60" s="8">
        <f>H60*100/D60</f>
        <v>22.850122850122851</v>
      </c>
      <c r="J60" s="10">
        <v>58</v>
      </c>
      <c r="K60" s="8">
        <f>J60*100/D60</f>
        <v>3.5626535626535625</v>
      </c>
      <c r="L60" s="10">
        <v>29</v>
      </c>
      <c r="M60" s="8">
        <f>L60*100/D60</f>
        <v>1.7813267813267812</v>
      </c>
      <c r="N60" s="26">
        <v>392</v>
      </c>
      <c r="O60" s="8">
        <f>N60*100/D60</f>
        <v>24.078624078624077</v>
      </c>
      <c r="P60" s="10">
        <v>392</v>
      </c>
      <c r="Q60" s="8">
        <f t="shared" si="7"/>
        <v>100</v>
      </c>
      <c r="R60" s="8">
        <f>P60*100/D60</f>
        <v>24.078624078624077</v>
      </c>
      <c r="S60" s="10">
        <v>0</v>
      </c>
      <c r="T60" s="8">
        <f>S60*100/D60</f>
        <v>0</v>
      </c>
      <c r="U60" s="10">
        <v>0</v>
      </c>
      <c r="V60" s="8">
        <f>U60*100/D60</f>
        <v>0</v>
      </c>
      <c r="W60" s="26">
        <v>0</v>
      </c>
      <c r="X60" s="17">
        <f>W60*100/D60</f>
        <v>0</v>
      </c>
      <c r="Y60" s="26">
        <v>0</v>
      </c>
      <c r="Z60" s="17">
        <f>Y60*100/D60</f>
        <v>0</v>
      </c>
      <c r="AA60" s="10">
        <v>0</v>
      </c>
      <c r="AB60" s="17">
        <f>AA60*100/D60</f>
        <v>0</v>
      </c>
      <c r="AC60" s="26">
        <v>0</v>
      </c>
      <c r="AD60" s="17">
        <f>AC60*100/D60</f>
        <v>0</v>
      </c>
      <c r="AE60" s="8">
        <v>0</v>
      </c>
      <c r="AF60" s="10">
        <v>0</v>
      </c>
      <c r="AG60" s="8">
        <v>0</v>
      </c>
      <c r="AH60" s="26">
        <v>145</v>
      </c>
      <c r="AI60" s="17">
        <f>AH60*100/D60</f>
        <v>8.9066339066339069</v>
      </c>
      <c r="AJ60" s="26">
        <v>0</v>
      </c>
      <c r="AK60" s="10">
        <v>0</v>
      </c>
      <c r="AL60" s="8">
        <v>0</v>
      </c>
      <c r="AM60" s="114">
        <v>392</v>
      </c>
      <c r="AN60" s="8">
        <f>AM60*100/D60</f>
        <v>24.078624078624077</v>
      </c>
      <c r="AO60" s="10">
        <v>392</v>
      </c>
      <c r="AP60" s="8">
        <f>AM60*100/N60</f>
        <v>100</v>
      </c>
      <c r="AQ60" s="114">
        <v>8</v>
      </c>
      <c r="AR60" s="114">
        <v>8</v>
      </c>
      <c r="AS60" s="17">
        <f>AQ60*100/D60</f>
        <v>0.49140049140049141</v>
      </c>
      <c r="AT60" s="10">
        <v>8</v>
      </c>
      <c r="AU60" s="8">
        <f t="shared" si="5"/>
        <v>100</v>
      </c>
      <c r="AV60" s="10">
        <v>0</v>
      </c>
      <c r="AW60" s="114">
        <v>0</v>
      </c>
      <c r="AX60" s="17">
        <f>AW60*100/D60</f>
        <v>0</v>
      </c>
      <c r="AY60" s="10">
        <v>0</v>
      </c>
      <c r="AZ60" s="10">
        <v>0</v>
      </c>
      <c r="BA60" s="10">
        <v>0</v>
      </c>
      <c r="BB60" s="8">
        <v>0</v>
      </c>
      <c r="BC60" s="114">
        <v>0</v>
      </c>
      <c r="BD60" s="114">
        <v>0</v>
      </c>
    </row>
    <row r="61" spans="1:56" ht="27" customHeight="1">
      <c r="A61" s="59">
        <v>55</v>
      </c>
      <c r="B61" s="64" t="s">
        <v>79</v>
      </c>
      <c r="C61" s="114">
        <v>341</v>
      </c>
      <c r="D61" s="114">
        <v>355</v>
      </c>
      <c r="E61" s="8">
        <f t="shared" si="8"/>
        <v>104.10557184750733</v>
      </c>
      <c r="F61" s="10">
        <v>121</v>
      </c>
      <c r="G61" s="8">
        <f>F61*100/D61</f>
        <v>34.08450704225352</v>
      </c>
      <c r="H61" s="10">
        <v>73</v>
      </c>
      <c r="I61" s="8">
        <f>H61*100/D61</f>
        <v>20.56338028169014</v>
      </c>
      <c r="J61" s="10">
        <v>123</v>
      </c>
      <c r="K61" s="8">
        <f>J61*100/D61</f>
        <v>34.647887323943664</v>
      </c>
      <c r="L61" s="10">
        <v>38</v>
      </c>
      <c r="M61" s="8">
        <f>L61*100/D61</f>
        <v>10.704225352112676</v>
      </c>
      <c r="N61" s="114">
        <v>4</v>
      </c>
      <c r="O61" s="8">
        <f>N61*100/D61</f>
        <v>1.1267605633802817</v>
      </c>
      <c r="P61" s="10">
        <v>4</v>
      </c>
      <c r="Q61" s="8">
        <f t="shared" si="7"/>
        <v>100</v>
      </c>
      <c r="R61" s="8">
        <f>P61*100/D61</f>
        <v>1.1267605633802817</v>
      </c>
      <c r="S61" s="10">
        <v>0</v>
      </c>
      <c r="T61" s="8">
        <f>S61*100/D61</f>
        <v>0</v>
      </c>
      <c r="U61" s="10">
        <v>0</v>
      </c>
      <c r="V61" s="8">
        <f>U61*100/D61</f>
        <v>0</v>
      </c>
      <c r="W61" s="114">
        <v>0</v>
      </c>
      <c r="X61" s="17">
        <f>W61*100/D61</f>
        <v>0</v>
      </c>
      <c r="Y61" s="114">
        <v>2</v>
      </c>
      <c r="Z61" s="17">
        <f>Y61*100/D61</f>
        <v>0.56338028169014087</v>
      </c>
      <c r="AA61" s="10">
        <v>0</v>
      </c>
      <c r="AB61" s="17">
        <f>AA61*100/D61</f>
        <v>0</v>
      </c>
      <c r="AC61" s="114">
        <v>0</v>
      </c>
      <c r="AD61" s="17">
        <f>AC61*100/D61</f>
        <v>0</v>
      </c>
      <c r="AE61" s="8">
        <v>0</v>
      </c>
      <c r="AF61" s="10">
        <v>0</v>
      </c>
      <c r="AG61" s="8">
        <v>0</v>
      </c>
      <c r="AH61" s="114">
        <v>0</v>
      </c>
      <c r="AI61" s="17">
        <f>AH61*100/D61</f>
        <v>0</v>
      </c>
      <c r="AJ61" s="114">
        <v>0</v>
      </c>
      <c r="AK61" s="10">
        <v>2</v>
      </c>
      <c r="AL61" s="8">
        <f t="shared" si="4"/>
        <v>0</v>
      </c>
      <c r="AM61" s="114">
        <v>4</v>
      </c>
      <c r="AN61" s="8">
        <f>AM61*100/D61</f>
        <v>1.1267605633802817</v>
      </c>
      <c r="AO61" s="10">
        <v>0</v>
      </c>
      <c r="AP61" s="8">
        <f>AM61*100/N61</f>
        <v>100</v>
      </c>
      <c r="AQ61" s="114">
        <v>7</v>
      </c>
      <c r="AR61" s="114">
        <v>7</v>
      </c>
      <c r="AS61" s="17">
        <f>AQ61*100/D61</f>
        <v>1.971830985915493</v>
      </c>
      <c r="AT61" s="10">
        <v>5</v>
      </c>
      <c r="AU61" s="8">
        <f t="shared" si="5"/>
        <v>71.428571428571431</v>
      </c>
      <c r="AV61" s="10">
        <v>0</v>
      </c>
      <c r="AW61" s="114">
        <v>0</v>
      </c>
      <c r="AX61" s="17">
        <f>AW61*100/D61</f>
        <v>0</v>
      </c>
      <c r="AY61" s="10">
        <v>0</v>
      </c>
      <c r="AZ61" s="10">
        <v>0</v>
      </c>
      <c r="BA61" s="10">
        <v>0</v>
      </c>
      <c r="BB61" s="8">
        <v>0</v>
      </c>
      <c r="BC61" s="114">
        <v>0</v>
      </c>
      <c r="BD61" s="114">
        <v>0</v>
      </c>
    </row>
    <row r="62" spans="1:56" ht="27" customHeight="1">
      <c r="A62" s="62">
        <v>56</v>
      </c>
      <c r="B62" s="64" t="s">
        <v>80</v>
      </c>
      <c r="C62" s="114">
        <v>1355</v>
      </c>
      <c r="D62" s="114">
        <v>674</v>
      </c>
      <c r="E62" s="8">
        <f t="shared" si="8"/>
        <v>49.741697416974169</v>
      </c>
      <c r="F62" s="10">
        <v>141</v>
      </c>
      <c r="G62" s="8">
        <f>F62*100/D62</f>
        <v>20.919881305637983</v>
      </c>
      <c r="H62" s="10">
        <v>77</v>
      </c>
      <c r="I62" s="8">
        <f>H62*100/D62</f>
        <v>11.424332344213649</v>
      </c>
      <c r="J62" s="10">
        <v>226</v>
      </c>
      <c r="K62" s="8">
        <f>J62*100/D62</f>
        <v>33.531157270029674</v>
      </c>
      <c r="L62" s="10">
        <v>230</v>
      </c>
      <c r="M62" s="8">
        <f>L62*100/D62</f>
        <v>34.124629080118694</v>
      </c>
      <c r="N62" s="114">
        <v>100</v>
      </c>
      <c r="O62" s="8">
        <f>N62*100/D62</f>
        <v>14.836795252225519</v>
      </c>
      <c r="P62" s="10">
        <v>100</v>
      </c>
      <c r="Q62" s="8">
        <f t="shared" si="7"/>
        <v>100</v>
      </c>
      <c r="R62" s="8">
        <f>P62*100/D62</f>
        <v>14.836795252225519</v>
      </c>
      <c r="S62" s="10">
        <v>4</v>
      </c>
      <c r="T62" s="8">
        <f>S62*100/D62</f>
        <v>0.59347181008902072</v>
      </c>
      <c r="U62" s="10">
        <v>0</v>
      </c>
      <c r="V62" s="8">
        <f>U62*100/D62</f>
        <v>0</v>
      </c>
      <c r="W62" s="26">
        <v>0</v>
      </c>
      <c r="X62" s="17">
        <f>W62*100/D62</f>
        <v>0</v>
      </c>
      <c r="Y62" s="26">
        <v>6</v>
      </c>
      <c r="Z62" s="17">
        <f>Y62*100/D62</f>
        <v>0.89020771513353114</v>
      </c>
      <c r="AA62" s="10">
        <v>0</v>
      </c>
      <c r="AB62" s="17">
        <f>AA62*100/D62</f>
        <v>0</v>
      </c>
      <c r="AC62" s="26">
        <v>0</v>
      </c>
      <c r="AD62" s="17">
        <f>AC62*100/D62</f>
        <v>0</v>
      </c>
      <c r="AE62" s="8">
        <v>0</v>
      </c>
      <c r="AF62" s="10">
        <v>0</v>
      </c>
      <c r="AG62" s="8">
        <v>0</v>
      </c>
      <c r="AH62" s="26">
        <v>0</v>
      </c>
      <c r="AI62" s="17">
        <f>AH62*100/D62</f>
        <v>0</v>
      </c>
      <c r="AJ62" s="26">
        <v>8</v>
      </c>
      <c r="AK62" s="10">
        <v>0</v>
      </c>
      <c r="AL62" s="8">
        <v>0</v>
      </c>
      <c r="AM62" s="114">
        <v>0</v>
      </c>
      <c r="AN62" s="8">
        <f>AM62*100/D62</f>
        <v>0</v>
      </c>
      <c r="AO62" s="10">
        <v>7</v>
      </c>
      <c r="AP62" s="8">
        <f>AM62*100/N62</f>
        <v>0</v>
      </c>
      <c r="AQ62" s="114">
        <v>0</v>
      </c>
      <c r="AR62" s="114">
        <v>0</v>
      </c>
      <c r="AS62" s="17">
        <f>AQ62*100/D62</f>
        <v>0</v>
      </c>
      <c r="AT62" s="10">
        <v>0</v>
      </c>
      <c r="AU62" s="8">
        <v>0</v>
      </c>
      <c r="AV62" s="10">
        <v>0</v>
      </c>
      <c r="AW62" s="114">
        <v>0</v>
      </c>
      <c r="AX62" s="17">
        <f>AW62*100/D62</f>
        <v>0</v>
      </c>
      <c r="AY62" s="10">
        <v>0</v>
      </c>
      <c r="AZ62" s="10">
        <v>0</v>
      </c>
      <c r="BA62" s="10">
        <v>0</v>
      </c>
      <c r="BB62" s="8">
        <v>0</v>
      </c>
      <c r="BC62" s="114">
        <v>0</v>
      </c>
      <c r="BD62" s="114">
        <v>0</v>
      </c>
    </row>
    <row r="63" spans="1:56" ht="27" customHeight="1">
      <c r="A63" s="59">
        <v>57</v>
      </c>
      <c r="B63" s="64" t="s">
        <v>81</v>
      </c>
      <c r="C63" s="114">
        <v>623</v>
      </c>
      <c r="D63" s="114">
        <v>0</v>
      </c>
      <c r="E63" s="8">
        <f t="shared" si="8"/>
        <v>0</v>
      </c>
      <c r="F63" s="10">
        <v>0</v>
      </c>
      <c r="G63" s="8">
        <v>0</v>
      </c>
      <c r="H63" s="10">
        <v>0</v>
      </c>
      <c r="I63" s="8">
        <v>0</v>
      </c>
      <c r="J63" s="10">
        <v>0</v>
      </c>
      <c r="K63" s="8">
        <v>0</v>
      </c>
      <c r="L63" s="10">
        <v>0</v>
      </c>
      <c r="M63" s="8">
        <v>0</v>
      </c>
      <c r="N63" s="26">
        <v>0</v>
      </c>
      <c r="O63" s="8">
        <v>0</v>
      </c>
      <c r="P63" s="10">
        <v>0</v>
      </c>
      <c r="Q63" s="8">
        <v>0</v>
      </c>
      <c r="R63" s="8">
        <v>0</v>
      </c>
      <c r="S63" s="10">
        <v>0</v>
      </c>
      <c r="T63" s="8">
        <v>0</v>
      </c>
      <c r="U63" s="10">
        <v>0</v>
      </c>
      <c r="V63" s="8">
        <v>0</v>
      </c>
      <c r="W63" s="26">
        <v>0</v>
      </c>
      <c r="X63" s="17">
        <v>0</v>
      </c>
      <c r="Y63" s="26">
        <v>0</v>
      </c>
      <c r="Z63" s="17">
        <v>0</v>
      </c>
      <c r="AA63" s="10">
        <v>0</v>
      </c>
      <c r="AB63" s="17">
        <v>0</v>
      </c>
      <c r="AC63" s="26">
        <v>0</v>
      </c>
      <c r="AD63" s="17">
        <v>0</v>
      </c>
      <c r="AE63" s="8">
        <v>0</v>
      </c>
      <c r="AF63" s="10">
        <v>0</v>
      </c>
      <c r="AG63" s="8">
        <v>0</v>
      </c>
      <c r="AH63" s="26">
        <v>0</v>
      </c>
      <c r="AI63" s="17">
        <v>0</v>
      </c>
      <c r="AJ63" s="26">
        <v>0</v>
      </c>
      <c r="AK63" s="10">
        <v>0</v>
      </c>
      <c r="AL63" s="8">
        <v>0</v>
      </c>
      <c r="AM63" s="114">
        <v>0</v>
      </c>
      <c r="AN63" s="8">
        <v>0</v>
      </c>
      <c r="AO63" s="10">
        <v>0</v>
      </c>
      <c r="AP63" s="8">
        <v>0</v>
      </c>
      <c r="AQ63" s="114">
        <v>0</v>
      </c>
      <c r="AR63" s="114">
        <v>0</v>
      </c>
      <c r="AS63" s="17">
        <v>0</v>
      </c>
      <c r="AT63" s="10">
        <v>0</v>
      </c>
      <c r="AU63" s="8">
        <v>0</v>
      </c>
      <c r="AV63" s="10">
        <v>0</v>
      </c>
      <c r="AW63" s="114">
        <v>0</v>
      </c>
      <c r="AX63" s="17">
        <v>0</v>
      </c>
      <c r="AY63" s="10">
        <v>0</v>
      </c>
      <c r="AZ63" s="10">
        <v>0</v>
      </c>
      <c r="BA63" s="10">
        <v>0</v>
      </c>
      <c r="BB63" s="8">
        <v>0</v>
      </c>
      <c r="BC63" s="114">
        <v>0</v>
      </c>
      <c r="BD63" s="114">
        <v>0</v>
      </c>
    </row>
    <row r="64" spans="1:56" ht="27" customHeight="1">
      <c r="A64" s="59">
        <v>58</v>
      </c>
      <c r="B64" s="64" t="s">
        <v>82</v>
      </c>
      <c r="C64" s="114">
        <v>116</v>
      </c>
      <c r="D64" s="114">
        <v>15</v>
      </c>
      <c r="E64" s="8">
        <f t="shared" si="8"/>
        <v>12.931034482758621</v>
      </c>
      <c r="F64" s="10">
        <v>0</v>
      </c>
      <c r="G64" s="8">
        <v>0</v>
      </c>
      <c r="H64" s="10">
        <v>0</v>
      </c>
      <c r="I64" s="8">
        <v>0</v>
      </c>
      <c r="J64" s="10">
        <v>11</v>
      </c>
      <c r="K64" s="8">
        <v>0</v>
      </c>
      <c r="L64" s="10">
        <v>4</v>
      </c>
      <c r="M64" s="8">
        <v>0</v>
      </c>
      <c r="N64" s="26">
        <v>0</v>
      </c>
      <c r="O64" s="8">
        <f>N64*100/D64</f>
        <v>0</v>
      </c>
      <c r="P64" s="10">
        <v>0</v>
      </c>
      <c r="Q64" s="8">
        <v>0</v>
      </c>
      <c r="R64" s="8">
        <f>P64*100/D64</f>
        <v>0</v>
      </c>
      <c r="S64" s="10">
        <v>2</v>
      </c>
      <c r="T64" s="8">
        <f>S64*100/D64</f>
        <v>13.333333333333334</v>
      </c>
      <c r="U64" s="10">
        <v>4</v>
      </c>
      <c r="V64" s="8">
        <f>U64*100/D64</f>
        <v>26.666666666666668</v>
      </c>
      <c r="W64" s="26">
        <v>0</v>
      </c>
      <c r="X64" s="17">
        <f>W64*100/D64</f>
        <v>0</v>
      </c>
      <c r="Y64" s="26">
        <v>0</v>
      </c>
      <c r="Z64" s="17">
        <f>Y64*100/D64</f>
        <v>0</v>
      </c>
      <c r="AA64" s="10">
        <v>1</v>
      </c>
      <c r="AB64" s="17">
        <f>AA64*100/D64</f>
        <v>6.666666666666667</v>
      </c>
      <c r="AC64" s="26">
        <v>1</v>
      </c>
      <c r="AD64" s="17">
        <f>AC64*100/D64</f>
        <v>6.666666666666667</v>
      </c>
      <c r="AE64" s="8">
        <f t="shared" si="2"/>
        <v>100</v>
      </c>
      <c r="AF64" s="10">
        <v>1</v>
      </c>
      <c r="AG64" s="8">
        <f t="shared" si="3"/>
        <v>100</v>
      </c>
      <c r="AH64" s="26">
        <v>3</v>
      </c>
      <c r="AI64" s="17">
        <f>AH64*100/D64</f>
        <v>20</v>
      </c>
      <c r="AJ64" s="26">
        <v>1</v>
      </c>
      <c r="AK64" s="10">
        <v>0</v>
      </c>
      <c r="AL64" s="8">
        <v>0</v>
      </c>
      <c r="AM64" s="114">
        <v>15</v>
      </c>
      <c r="AN64" s="8">
        <f>AM64*100/D64</f>
        <v>100</v>
      </c>
      <c r="AO64" s="10">
        <v>12</v>
      </c>
      <c r="AP64" s="8">
        <v>0</v>
      </c>
      <c r="AQ64" s="114">
        <v>15</v>
      </c>
      <c r="AR64" s="114">
        <v>9</v>
      </c>
      <c r="AS64" s="17">
        <f>AQ64*100/D64</f>
        <v>100</v>
      </c>
      <c r="AT64" s="10">
        <v>15</v>
      </c>
      <c r="AU64" s="8">
        <f t="shared" si="5"/>
        <v>100</v>
      </c>
      <c r="AV64" s="10">
        <v>0</v>
      </c>
      <c r="AW64" s="114">
        <v>0</v>
      </c>
      <c r="AX64" s="17">
        <v>0</v>
      </c>
      <c r="AY64" s="10">
        <v>1</v>
      </c>
      <c r="AZ64" s="10">
        <v>1</v>
      </c>
      <c r="BA64" s="10">
        <v>0</v>
      </c>
      <c r="BB64" s="8">
        <v>0</v>
      </c>
      <c r="BC64" s="114">
        <v>0</v>
      </c>
      <c r="BD64" s="114">
        <v>0</v>
      </c>
    </row>
    <row r="65" spans="1:56" ht="27" customHeight="1">
      <c r="A65" s="59">
        <v>59</v>
      </c>
      <c r="B65" s="64" t="s">
        <v>83</v>
      </c>
      <c r="C65" s="114">
        <v>4</v>
      </c>
      <c r="D65" s="114">
        <v>0</v>
      </c>
      <c r="E65" s="8">
        <f t="shared" si="8"/>
        <v>0</v>
      </c>
      <c r="F65" s="10">
        <v>0</v>
      </c>
      <c r="G65" s="8">
        <v>0</v>
      </c>
      <c r="H65" s="10">
        <v>0</v>
      </c>
      <c r="I65" s="8">
        <v>0</v>
      </c>
      <c r="J65" s="10">
        <v>0</v>
      </c>
      <c r="K65" s="8">
        <v>0</v>
      </c>
      <c r="L65" s="10">
        <v>0</v>
      </c>
      <c r="M65" s="8">
        <v>0</v>
      </c>
      <c r="N65" s="26">
        <v>0</v>
      </c>
      <c r="O65" s="8">
        <v>0</v>
      </c>
      <c r="P65" s="10">
        <v>0</v>
      </c>
      <c r="Q65" s="8">
        <v>0</v>
      </c>
      <c r="R65" s="8">
        <v>0</v>
      </c>
      <c r="S65" s="8">
        <v>0</v>
      </c>
      <c r="T65" s="8">
        <v>0</v>
      </c>
      <c r="U65" s="10">
        <v>0</v>
      </c>
      <c r="V65" s="8">
        <v>0</v>
      </c>
      <c r="W65" s="26">
        <v>0</v>
      </c>
      <c r="X65" s="17">
        <v>0</v>
      </c>
      <c r="Y65" s="26">
        <v>0</v>
      </c>
      <c r="Z65" s="17">
        <v>0</v>
      </c>
      <c r="AA65" s="10">
        <v>0</v>
      </c>
      <c r="AB65" s="17">
        <v>0</v>
      </c>
      <c r="AC65" s="26">
        <v>0</v>
      </c>
      <c r="AD65" s="17">
        <v>0</v>
      </c>
      <c r="AE65" s="8">
        <v>0</v>
      </c>
      <c r="AF65" s="10">
        <v>0</v>
      </c>
      <c r="AG65" s="8">
        <v>0</v>
      </c>
      <c r="AH65" s="26">
        <v>0</v>
      </c>
      <c r="AI65" s="17">
        <v>0</v>
      </c>
      <c r="AJ65" s="26">
        <v>0</v>
      </c>
      <c r="AK65" s="10">
        <v>0</v>
      </c>
      <c r="AL65" s="8">
        <v>0</v>
      </c>
      <c r="AM65" s="114">
        <v>0</v>
      </c>
      <c r="AN65" s="8">
        <v>0</v>
      </c>
      <c r="AO65" s="10">
        <v>0</v>
      </c>
      <c r="AP65" s="8">
        <v>0</v>
      </c>
      <c r="AQ65" s="114">
        <v>0</v>
      </c>
      <c r="AR65" s="114">
        <v>0</v>
      </c>
      <c r="AS65" s="17">
        <v>0</v>
      </c>
      <c r="AT65" s="10">
        <v>0</v>
      </c>
      <c r="AU65" s="8">
        <v>0</v>
      </c>
      <c r="AV65" s="10">
        <v>0</v>
      </c>
      <c r="AW65" s="114">
        <v>0</v>
      </c>
      <c r="AX65" s="17">
        <v>0</v>
      </c>
      <c r="AY65" s="10">
        <v>0</v>
      </c>
      <c r="AZ65" s="10">
        <v>0</v>
      </c>
      <c r="BA65" s="10">
        <v>0</v>
      </c>
      <c r="BB65" s="8">
        <v>0</v>
      </c>
      <c r="BC65" s="114">
        <v>0</v>
      </c>
      <c r="BD65" s="114">
        <v>0</v>
      </c>
    </row>
    <row r="66" spans="1:56" ht="27" customHeight="1">
      <c r="B66" s="64" t="s">
        <v>169</v>
      </c>
      <c r="C66" s="114">
        <f>SUM(C56:C65)</f>
        <v>15432</v>
      </c>
      <c r="D66" s="114">
        <f>SUM(D56:D65)</f>
        <v>13225</v>
      </c>
      <c r="E66" s="8">
        <f t="shared" si="8"/>
        <v>85.698548470710207</v>
      </c>
      <c r="F66" s="10">
        <f>SUM(F56:F65)</f>
        <v>2866</v>
      </c>
      <c r="G66" s="8">
        <f>F66*100/D66</f>
        <v>21.671077504725897</v>
      </c>
      <c r="H66" s="10">
        <f>SUM(H56:H65)</f>
        <v>1578</v>
      </c>
      <c r="I66" s="8">
        <f>H66*100/D66</f>
        <v>11.931947069943289</v>
      </c>
      <c r="J66" s="10">
        <f>SUM(J56:J65)</f>
        <v>6865</v>
      </c>
      <c r="K66" s="8">
        <f>J66*100/D66</f>
        <v>51.909262759924388</v>
      </c>
      <c r="L66" s="10">
        <f>SUM(L56:L65)</f>
        <v>1916</v>
      </c>
      <c r="M66" s="8">
        <f>L66*100/D66</f>
        <v>14.487712665406427</v>
      </c>
      <c r="N66" s="114">
        <f>SUM(N56:N65)</f>
        <v>1820</v>
      </c>
      <c r="O66" s="8">
        <f>N66*100/D66</f>
        <v>13.761814744801512</v>
      </c>
      <c r="P66" s="10">
        <f>SUM(P56:P65)</f>
        <v>1800</v>
      </c>
      <c r="Q66" s="8">
        <f t="shared" si="7"/>
        <v>98.901098901098905</v>
      </c>
      <c r="R66" s="8">
        <f>P66*100/D66</f>
        <v>13.610586011342155</v>
      </c>
      <c r="S66" s="10">
        <f>SUM(S56:S65)</f>
        <v>1006</v>
      </c>
      <c r="T66" s="8">
        <f>S66*100/D66</f>
        <v>7.6068052930056709</v>
      </c>
      <c r="U66" s="10">
        <f>SUM(U56:U65)</f>
        <v>655</v>
      </c>
      <c r="V66" s="8">
        <f>U66*100/D66</f>
        <v>4.9527410207939511</v>
      </c>
      <c r="W66" s="114">
        <f>SUM(W56:W65)</f>
        <v>147</v>
      </c>
      <c r="X66" s="17">
        <f>W66*100/D66</f>
        <v>1.1115311909262759</v>
      </c>
      <c r="Y66" s="114">
        <f>SUM(Y56:Y65)</f>
        <v>9</v>
      </c>
      <c r="Z66" s="17">
        <f>Y66*100/D66</f>
        <v>6.8052930056710773E-2</v>
      </c>
      <c r="AA66" s="10">
        <f>SUM(AA56:AA65)</f>
        <v>8</v>
      </c>
      <c r="AB66" s="17">
        <f>AA66*100/D66</f>
        <v>6.0491493383742913E-2</v>
      </c>
      <c r="AC66" s="114">
        <f>SUM(AC56:AC65)</f>
        <v>2</v>
      </c>
      <c r="AD66" s="17">
        <f>AC66*100/D66</f>
        <v>1.5122873345935728E-2</v>
      </c>
      <c r="AE66" s="8">
        <f t="shared" si="2"/>
        <v>25</v>
      </c>
      <c r="AF66" s="10">
        <f>SUM(AF56:AF65)</f>
        <v>4</v>
      </c>
      <c r="AG66" s="8">
        <f t="shared" si="3"/>
        <v>200</v>
      </c>
      <c r="AH66" s="114">
        <f>SUM(AH56:AH65)</f>
        <v>245</v>
      </c>
      <c r="AI66" s="17">
        <f>AH66*100/D66</f>
        <v>1.8525519848771266</v>
      </c>
      <c r="AJ66" s="114">
        <f>SUM(AJ56:AJ65)</f>
        <v>61</v>
      </c>
      <c r="AK66" s="10">
        <f>SUM(AK56:AK65)</f>
        <v>879</v>
      </c>
      <c r="AL66" s="8">
        <f t="shared" si="4"/>
        <v>6.9397042093287826</v>
      </c>
      <c r="AM66" s="114">
        <f>SUM(AM56:AM65)</f>
        <v>2203</v>
      </c>
      <c r="AN66" s="8">
        <f>AM66*100/D66</f>
        <v>16.657844990548202</v>
      </c>
      <c r="AO66" s="10">
        <f>SUM(AO56:AO65)</f>
        <v>1696</v>
      </c>
      <c r="AP66" s="8">
        <f>AM66*100/N66</f>
        <v>121.04395604395604</v>
      </c>
      <c r="AQ66" s="114">
        <f>SUM(AQ56:AQ65)</f>
        <v>85</v>
      </c>
      <c r="AR66" s="114">
        <f>SUM(AR56:AR65)</f>
        <v>77</v>
      </c>
      <c r="AS66" s="17">
        <f>AQ66*100/D66</f>
        <v>0.64272211720226846</v>
      </c>
      <c r="AT66" s="10">
        <f>SUM(AT56:AT65)</f>
        <v>77</v>
      </c>
      <c r="AU66" s="8">
        <f t="shared" si="5"/>
        <v>90.588235294117652</v>
      </c>
      <c r="AV66" s="10">
        <f>SUM(AV56:AV65)</f>
        <v>426</v>
      </c>
      <c r="AW66" s="114">
        <f>SUM(AW56:AW65)</f>
        <v>11</v>
      </c>
      <c r="AX66" s="17">
        <f>AW66*100/D66</f>
        <v>8.3175803402646506E-2</v>
      </c>
      <c r="AY66" s="10">
        <f>SUM(AY56:AY65)</f>
        <v>9</v>
      </c>
      <c r="AZ66" s="10">
        <f>SUM(AZ56:AZ65)</f>
        <v>9</v>
      </c>
      <c r="BA66" s="10">
        <f>SUM(BA56:BA65)</f>
        <v>8</v>
      </c>
      <c r="BB66" s="8">
        <f t="shared" si="6"/>
        <v>72.727272727272734</v>
      </c>
      <c r="BC66" s="114">
        <f>SUM(BC56:BC65)</f>
        <v>9</v>
      </c>
      <c r="BD66" s="114">
        <f>SUM(BD56:BD65)</f>
        <v>9</v>
      </c>
    </row>
    <row r="67" spans="1:56" ht="27" customHeight="1">
      <c r="B67" s="64" t="s">
        <v>71</v>
      </c>
      <c r="C67" s="25">
        <f>C55+C66</f>
        <v>344545</v>
      </c>
      <c r="D67" s="25">
        <f>D55+D66</f>
        <v>334787</v>
      </c>
      <c r="E67" s="15">
        <f t="shared" si="8"/>
        <v>97.167859060500078</v>
      </c>
      <c r="F67" s="32">
        <f>F55+F66</f>
        <v>56579</v>
      </c>
      <c r="G67" s="15">
        <f>F67*100/D67</f>
        <v>16.899999103907859</v>
      </c>
      <c r="H67" s="32">
        <f>H55+H66</f>
        <v>37633</v>
      </c>
      <c r="I67" s="15">
        <f>H67*100/D67</f>
        <v>11.240878528736182</v>
      </c>
      <c r="J67" s="32">
        <f>J55+J66</f>
        <v>175230</v>
      </c>
      <c r="K67" s="15">
        <f>J67*100/D67</f>
        <v>52.34074202403319</v>
      </c>
      <c r="L67" s="32">
        <f>L55+L66</f>
        <v>65345</v>
      </c>
      <c r="M67" s="15">
        <f>L67*100/D67</f>
        <v>19.518380343322768</v>
      </c>
      <c r="N67" s="32">
        <f>N55+N66</f>
        <v>101749</v>
      </c>
      <c r="O67" s="15">
        <f>N67*100/D67</f>
        <v>30.392159791150792</v>
      </c>
      <c r="P67" s="32">
        <f>P55+P66</f>
        <v>95915</v>
      </c>
      <c r="Q67" s="15">
        <f t="shared" si="7"/>
        <v>94.266282715309245</v>
      </c>
      <c r="R67" s="15">
        <f>P67*100/D67</f>
        <v>28.649559272014745</v>
      </c>
      <c r="S67" s="32">
        <f>S55+S66</f>
        <v>27672</v>
      </c>
      <c r="T67" s="15">
        <f>S67*100/D67</f>
        <v>8.2655539193576804</v>
      </c>
      <c r="U67" s="32">
        <f>U55+U66</f>
        <v>14122</v>
      </c>
      <c r="V67" s="15">
        <f>U67*100/D67</f>
        <v>4.2182044105655239</v>
      </c>
      <c r="W67" s="25">
        <f>W55+W66</f>
        <v>6984</v>
      </c>
      <c r="X67" s="36">
        <f>W67*100/D67</f>
        <v>2.0861025069671162</v>
      </c>
      <c r="Y67" s="25">
        <f>Y55+Y66</f>
        <v>14677</v>
      </c>
      <c r="Z67" s="36">
        <f>Y67*100/D67</f>
        <v>4.3839814568666045</v>
      </c>
      <c r="AA67" s="32">
        <f>AA55+AA66</f>
        <v>4663</v>
      </c>
      <c r="AB67" s="36">
        <f>AA67*100/D67</f>
        <v>1.3928258863098029</v>
      </c>
      <c r="AC67" s="25">
        <f>AC55+AC66</f>
        <v>4799</v>
      </c>
      <c r="AD67" s="36">
        <f>AC67*100/D67</f>
        <v>1.4334487300880858</v>
      </c>
      <c r="AE67" s="15">
        <f t="shared" si="2"/>
        <v>102.91657731074416</v>
      </c>
      <c r="AF67" s="32">
        <f>AF55+AF66</f>
        <v>2691</v>
      </c>
      <c r="AG67" s="15">
        <f t="shared" si="3"/>
        <v>56.074182121275264</v>
      </c>
      <c r="AH67" s="25">
        <f>AH55+AH66</f>
        <v>24009</v>
      </c>
      <c r="AI67" s="36">
        <f>AH67*100/D67</f>
        <v>7.1714254137705469</v>
      </c>
      <c r="AJ67" s="25">
        <f>AJ55+AJ66</f>
        <v>12465</v>
      </c>
      <c r="AK67" s="32">
        <f>AK55+AK66</f>
        <v>18393</v>
      </c>
      <c r="AL67" s="15">
        <f t="shared" si="4"/>
        <v>67.770347414777362</v>
      </c>
      <c r="AM67" s="25">
        <f>AM55+AM66</f>
        <v>80511</v>
      </c>
      <c r="AN67" s="15">
        <f>AM67*100/D67</f>
        <v>24.048424819362758</v>
      </c>
      <c r="AO67" s="32">
        <f>AO55+AO66</f>
        <v>74623</v>
      </c>
      <c r="AP67" s="15">
        <f>AM67*100/N67</f>
        <v>79.127067587887836</v>
      </c>
      <c r="AQ67" s="25">
        <f>AQ55+AQ66</f>
        <v>13144</v>
      </c>
      <c r="AR67" s="25">
        <f>AR55+AR66</f>
        <v>12043</v>
      </c>
      <c r="AS67" s="36">
        <f>AQ67*100/D67</f>
        <v>3.926078372218754</v>
      </c>
      <c r="AT67" s="32">
        <f>AT55+AT66</f>
        <v>11100</v>
      </c>
      <c r="AU67" s="8">
        <f t="shared" si="5"/>
        <v>84.449178332318922</v>
      </c>
      <c r="AV67" s="32">
        <f>AV55+AV66</f>
        <v>13153</v>
      </c>
      <c r="AW67" s="25">
        <f>AW55+AW66</f>
        <v>851</v>
      </c>
      <c r="AX67" s="36">
        <f>AW67*100/D67</f>
        <v>0.25419147099499084</v>
      </c>
      <c r="AY67" s="32">
        <f>AY55+AY66</f>
        <v>744</v>
      </c>
      <c r="AZ67" s="32">
        <f>AZ55+AZ66</f>
        <v>507</v>
      </c>
      <c r="BA67" s="32">
        <f>BA55+BA66</f>
        <v>784</v>
      </c>
      <c r="BB67" s="8">
        <f t="shared" si="6"/>
        <v>92.126909518213864</v>
      </c>
      <c r="BC67" s="25">
        <f>BC55+BC66</f>
        <v>870</v>
      </c>
      <c r="BD67" s="25">
        <f>BD55+BD66</f>
        <v>690</v>
      </c>
    </row>
    <row r="68" spans="1:56" ht="27" customHeight="1">
      <c r="B68" s="161" t="s">
        <v>116</v>
      </c>
      <c r="C68" s="155">
        <v>344545</v>
      </c>
      <c r="D68" s="155">
        <v>334787</v>
      </c>
      <c r="E68" s="15">
        <f>D68*100/C68</f>
        <v>97.167859060500078</v>
      </c>
      <c r="F68" s="155">
        <v>56579</v>
      </c>
      <c r="G68" s="15">
        <f>F68*100/D68</f>
        <v>16.899999103907859</v>
      </c>
      <c r="H68" s="155">
        <v>37633</v>
      </c>
      <c r="I68" s="15">
        <f>H68*100/D68</f>
        <v>11.240878528736182</v>
      </c>
      <c r="J68" s="155">
        <v>175230</v>
      </c>
      <c r="K68" s="15">
        <f>J68*100/D68</f>
        <v>52.34074202403319</v>
      </c>
      <c r="L68" s="155">
        <v>65345</v>
      </c>
      <c r="M68" s="15">
        <f>L68*100/D68</f>
        <v>19.518380343322768</v>
      </c>
      <c r="N68" s="155">
        <v>96691</v>
      </c>
      <c r="O68" s="15">
        <f>N68*100/D68</f>
        <v>28.881348439455536</v>
      </c>
      <c r="P68" s="155">
        <v>90616</v>
      </c>
      <c r="Q68" s="15">
        <f t="shared" si="7"/>
        <v>93.717098799267774</v>
      </c>
      <c r="R68" s="15">
        <f>P68*100/D68</f>
        <v>27.066761851565325</v>
      </c>
      <c r="S68" s="155">
        <v>27751</v>
      </c>
      <c r="T68" s="15">
        <f>S68*100/D68</f>
        <v>8.2891510124347718</v>
      </c>
      <c r="U68" s="155">
        <v>14167</v>
      </c>
      <c r="V68" s="15">
        <f>U68*100/D68</f>
        <v>4.2316457926980435</v>
      </c>
      <c r="W68" s="155">
        <v>6984</v>
      </c>
      <c r="X68" s="36">
        <f>W68*100/D68</f>
        <v>2.0861025069671162</v>
      </c>
      <c r="Y68" s="155">
        <v>14793</v>
      </c>
      <c r="Z68" s="36">
        <f>Y68*100/D68</f>
        <v>4.4186303530304345</v>
      </c>
      <c r="AA68" s="155">
        <v>4662</v>
      </c>
      <c r="AB68" s="36">
        <f>AA68*100/D68</f>
        <v>1.3925271889290802</v>
      </c>
      <c r="AC68" s="155">
        <v>4798</v>
      </c>
      <c r="AD68" s="36">
        <f>AC68*100/D68</f>
        <v>1.4331500327073632</v>
      </c>
      <c r="AE68" s="15">
        <f t="shared" si="2"/>
        <v>102.91720291720291</v>
      </c>
      <c r="AF68" s="155">
        <v>2701</v>
      </c>
      <c r="AG68" s="15">
        <f t="shared" si="3"/>
        <v>56.294289287203</v>
      </c>
      <c r="AH68" s="155">
        <v>24006</v>
      </c>
      <c r="AI68" s="36">
        <f>AH68*100/D68</f>
        <v>7.1705293216283783</v>
      </c>
      <c r="AJ68" s="155">
        <v>12464</v>
      </c>
      <c r="AK68" s="155">
        <v>18391</v>
      </c>
      <c r="AL68" s="15">
        <f t="shared" si="4"/>
        <v>67.772279919525857</v>
      </c>
      <c r="AM68" s="155">
        <v>80138</v>
      </c>
      <c r="AN68" s="15">
        <f>AM68*100/D68</f>
        <v>23.937010696353205</v>
      </c>
      <c r="AO68" s="32">
        <v>74623</v>
      </c>
      <c r="AP68" s="15">
        <f>AM68*100/N68</f>
        <v>82.880516283831994</v>
      </c>
      <c r="AQ68" s="155">
        <v>16234</v>
      </c>
      <c r="AR68" s="155">
        <v>14906</v>
      </c>
      <c r="AS68" s="36">
        <f>AQ68*100/D68</f>
        <v>4.8490532786517999</v>
      </c>
      <c r="AT68" s="32">
        <v>13647</v>
      </c>
      <c r="AU68" s="8">
        <f t="shared" si="5"/>
        <v>84.064309473943581</v>
      </c>
      <c r="AV68" s="32">
        <v>13153</v>
      </c>
      <c r="AW68" s="155">
        <v>859</v>
      </c>
      <c r="AX68" s="36">
        <f>AW68*100/D68</f>
        <v>0.2565810500407722</v>
      </c>
      <c r="AY68" s="155">
        <v>746</v>
      </c>
      <c r="AZ68" s="155">
        <v>547</v>
      </c>
      <c r="BA68" s="155">
        <v>816</v>
      </c>
      <c r="BB68" s="8">
        <f t="shared" si="6"/>
        <v>94.994179278230504</v>
      </c>
      <c r="BC68" s="155">
        <v>867</v>
      </c>
      <c r="BD68" s="155">
        <v>689</v>
      </c>
    </row>
    <row r="69" spans="1:56">
      <c r="B69" s="154"/>
      <c r="C69" s="154"/>
      <c r="D69" s="156"/>
      <c r="E69" s="157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94"/>
      <c r="AZ69" s="94"/>
      <c r="BA69" s="94"/>
      <c r="BB69" s="94"/>
      <c r="BC69" s="154"/>
      <c r="BD69" s="157"/>
    </row>
    <row r="70" spans="1:56">
      <c r="B70" s="154"/>
      <c r="C70" s="154"/>
      <c r="D70" s="156"/>
      <c r="E70" s="154"/>
      <c r="F70" s="154"/>
      <c r="G70" s="154"/>
      <c r="H70" s="154"/>
      <c r="I70" s="154"/>
      <c r="J70" s="158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58"/>
      <c r="AZ70" s="58"/>
      <c r="BA70" s="58"/>
      <c r="BB70" s="58"/>
      <c r="BC70" s="157"/>
      <c r="BD70" s="154"/>
    </row>
    <row r="71" spans="1:56">
      <c r="D71" s="44"/>
    </row>
    <row r="72" spans="1:56">
      <c r="D72" s="44"/>
      <c r="F72" s="43"/>
      <c r="G72" s="43"/>
      <c r="H72" s="43"/>
      <c r="I72" s="43"/>
      <c r="J72" s="43"/>
      <c r="K72" s="43"/>
      <c r="L72" s="43"/>
    </row>
    <row r="73" spans="1:56">
      <c r="D73" s="44"/>
      <c r="F73" s="43"/>
      <c r="H73" s="43"/>
      <c r="J73" s="43"/>
      <c r="L73" s="43"/>
      <c r="Q73" s="50"/>
      <c r="R73" s="50"/>
    </row>
    <row r="74" spans="1:56">
      <c r="D74" s="44"/>
    </row>
    <row r="75" spans="1:56">
      <c r="D75" s="44"/>
    </row>
    <row r="76" spans="1:56">
      <c r="D76" s="44"/>
    </row>
    <row r="77" spans="1:56">
      <c r="D77" s="44"/>
    </row>
    <row r="78" spans="1:56">
      <c r="D78" s="44"/>
    </row>
    <row r="79" spans="1:56">
      <c r="D79" s="44"/>
    </row>
    <row r="80" spans="1:56">
      <c r="D80" s="44"/>
    </row>
  </sheetData>
  <mergeCells count="26">
    <mergeCell ref="AH3:AI3"/>
    <mergeCell ref="B1:BD1"/>
    <mergeCell ref="D3:E3"/>
    <mergeCell ref="F3:G3"/>
    <mergeCell ref="H3:I3"/>
    <mergeCell ref="J3:K3"/>
    <mergeCell ref="L3:M3"/>
    <mergeCell ref="C2:E2"/>
    <mergeCell ref="Y3:Z3"/>
    <mergeCell ref="W3:X3"/>
    <mergeCell ref="B2:B4"/>
    <mergeCell ref="F2:M2"/>
    <mergeCell ref="U2:V3"/>
    <mergeCell ref="N2:O3"/>
    <mergeCell ref="P2:Q3"/>
    <mergeCell ref="R2:R3"/>
    <mergeCell ref="AQ2:BD2"/>
    <mergeCell ref="AW3:BD3"/>
    <mergeCell ref="AM3:AP3"/>
    <mergeCell ref="AQ3:AS3"/>
    <mergeCell ref="AJ3:AL3"/>
    <mergeCell ref="AA3:AB3"/>
    <mergeCell ref="AC3:AE3"/>
    <mergeCell ref="AF3:AG3"/>
    <mergeCell ref="W2:AP2"/>
    <mergeCell ref="S2:T3"/>
  </mergeCells>
  <phoneticPr fontId="13" type="noConversion"/>
  <pageMargins left="0.11811023622047245" right="0" top="0" bottom="0" header="0.31496062992125984" footer="0.31496062992125984"/>
  <pageSetup paperSize="9" scale="14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0"/>
  <sheetViews>
    <sheetView workbookViewId="0">
      <pane ySplit="4" topLeftCell="A5" activePane="bottomLeft" state="frozen"/>
      <selection pane="bottomLeft" activeCell="C78" sqref="C78"/>
    </sheetView>
  </sheetViews>
  <sheetFormatPr defaultColWidth="10.28515625" defaultRowHeight="15"/>
  <cols>
    <col min="1" max="1" width="4.140625" style="1" customWidth="1"/>
    <col min="2" max="2" width="31.7109375" style="1" customWidth="1"/>
    <col min="3" max="3" width="8.85546875" style="1" customWidth="1"/>
    <col min="4" max="4" width="8.42578125" style="1" customWidth="1"/>
    <col min="5" max="5" width="6.28515625" style="1" customWidth="1"/>
    <col min="6" max="6" width="8" style="1" customWidth="1"/>
    <col min="7" max="7" width="7.140625" style="1" customWidth="1"/>
    <col min="8" max="8" width="7.85546875" style="1" customWidth="1"/>
    <col min="9" max="9" width="6.28515625" style="1" customWidth="1"/>
    <col min="10" max="10" width="7.140625" style="1" customWidth="1"/>
    <col min="11" max="11" width="6.28515625" style="1" customWidth="1"/>
    <col min="12" max="12" width="7.5703125" style="1" customWidth="1"/>
    <col min="13" max="13" width="6.28515625" style="1" customWidth="1"/>
    <col min="14" max="14" width="7.7109375" style="1" customWidth="1"/>
    <col min="15" max="15" width="6.28515625" style="1" customWidth="1"/>
    <col min="16" max="16" width="7.5703125" style="1" customWidth="1"/>
    <col min="17" max="17" width="6.28515625" style="1" customWidth="1"/>
    <col min="18" max="18" width="7.140625" style="1" customWidth="1"/>
    <col min="19" max="19" width="6.28515625" style="1" customWidth="1"/>
    <col min="20" max="20" width="8" style="1" customWidth="1"/>
    <col min="21" max="21" width="9.5703125" style="1" customWidth="1"/>
    <col min="22" max="22" width="8.140625" style="1" customWidth="1"/>
    <col min="23" max="23" width="6.28515625" style="1" customWidth="1"/>
    <col min="24" max="24" width="7" style="1" customWidth="1"/>
    <col min="25" max="25" width="6.28515625" style="1" customWidth="1"/>
    <col min="26" max="26" width="7.28515625" style="1" customWidth="1"/>
    <col min="27" max="27" width="7.5703125" style="1" customWidth="1"/>
    <col min="28" max="28" width="8.5703125" style="1" customWidth="1"/>
    <col min="29" max="29" width="6.28515625" style="1" customWidth="1"/>
    <col min="30" max="30" width="11.5703125" style="1" customWidth="1"/>
    <col min="31" max="32" width="6.28515625" style="1" customWidth="1"/>
    <col min="33" max="16384" width="10.28515625" style="1"/>
  </cols>
  <sheetData>
    <row r="1" spans="1:32" ht="42.75" customHeight="1">
      <c r="B1" s="49" t="s">
        <v>125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s="3" customFormat="1" ht="36" customHeight="1">
      <c r="B2" s="141" t="s">
        <v>68</v>
      </c>
      <c r="C2" s="134" t="s">
        <v>9</v>
      </c>
      <c r="D2" s="135"/>
      <c r="E2" s="136"/>
      <c r="F2" s="126" t="s">
        <v>121</v>
      </c>
      <c r="G2" s="128"/>
      <c r="H2" s="126" t="s">
        <v>112</v>
      </c>
      <c r="I2" s="128"/>
      <c r="J2" s="126" t="s">
        <v>113</v>
      </c>
      <c r="K2" s="128"/>
      <c r="L2" s="144" t="s">
        <v>104</v>
      </c>
      <c r="M2" s="144"/>
      <c r="N2" s="144"/>
      <c r="O2" s="144"/>
      <c r="P2" s="144"/>
      <c r="Q2" s="144"/>
      <c r="R2" s="144"/>
      <c r="S2" s="144"/>
      <c r="T2" s="82"/>
      <c r="U2" s="82"/>
      <c r="V2" s="126" t="s">
        <v>69</v>
      </c>
      <c r="W2" s="128"/>
      <c r="X2" s="126" t="s">
        <v>103</v>
      </c>
      <c r="Y2" s="128"/>
      <c r="Z2" s="126" t="s">
        <v>115</v>
      </c>
      <c r="AA2" s="128"/>
      <c r="AB2" s="126" t="s">
        <v>114</v>
      </c>
      <c r="AC2" s="128"/>
      <c r="AD2" s="139" t="s">
        <v>162</v>
      </c>
      <c r="AE2" s="126" t="s">
        <v>113</v>
      </c>
      <c r="AF2" s="128"/>
    </row>
    <row r="3" spans="1:32" s="2" customFormat="1" ht="75.75" customHeight="1">
      <c r="B3" s="142"/>
      <c r="C3" s="85" t="s">
        <v>0</v>
      </c>
      <c r="D3" s="148" t="s">
        <v>134</v>
      </c>
      <c r="E3" s="149"/>
      <c r="F3" s="137"/>
      <c r="G3" s="138"/>
      <c r="H3" s="137"/>
      <c r="I3" s="138"/>
      <c r="J3" s="137"/>
      <c r="K3" s="138"/>
      <c r="L3" s="150" t="s">
        <v>105</v>
      </c>
      <c r="M3" s="150"/>
      <c r="N3" s="150" t="s">
        <v>106</v>
      </c>
      <c r="O3" s="150"/>
      <c r="P3" s="150" t="s">
        <v>108</v>
      </c>
      <c r="Q3" s="150"/>
      <c r="R3" s="150" t="s">
        <v>107</v>
      </c>
      <c r="S3" s="150"/>
      <c r="T3" s="61"/>
      <c r="U3" s="61"/>
      <c r="V3" s="137"/>
      <c r="W3" s="138"/>
      <c r="X3" s="137"/>
      <c r="Y3" s="138"/>
      <c r="Z3" s="137"/>
      <c r="AA3" s="138"/>
      <c r="AB3" s="137"/>
      <c r="AC3" s="138"/>
      <c r="AD3" s="140"/>
      <c r="AE3" s="137"/>
      <c r="AF3" s="138"/>
    </row>
    <row r="4" spans="1:32" ht="78" customHeight="1">
      <c r="B4" s="143"/>
      <c r="C4" s="16" t="s">
        <v>1</v>
      </c>
      <c r="D4" s="16" t="s">
        <v>1</v>
      </c>
      <c r="E4" s="16" t="s">
        <v>8</v>
      </c>
      <c r="F4" s="16" t="s">
        <v>1</v>
      </c>
      <c r="G4" s="16" t="s">
        <v>8</v>
      </c>
      <c r="H4" s="16" t="s">
        <v>1</v>
      </c>
      <c r="I4" s="16" t="s">
        <v>8</v>
      </c>
      <c r="J4" s="16" t="s">
        <v>1</v>
      </c>
      <c r="K4" s="16" t="s">
        <v>8</v>
      </c>
      <c r="L4" s="16" t="s">
        <v>1</v>
      </c>
      <c r="M4" s="16" t="s">
        <v>8</v>
      </c>
      <c r="N4" s="16" t="s">
        <v>1</v>
      </c>
      <c r="O4" s="16" t="s">
        <v>8</v>
      </c>
      <c r="P4" s="16" t="s">
        <v>1</v>
      </c>
      <c r="Q4" s="16" t="s">
        <v>8</v>
      </c>
      <c r="R4" s="16" t="s">
        <v>1</v>
      </c>
      <c r="S4" s="16" t="s">
        <v>8</v>
      </c>
      <c r="T4" s="16"/>
      <c r="U4" s="16"/>
      <c r="V4" s="16" t="s">
        <v>1</v>
      </c>
      <c r="W4" s="16" t="s">
        <v>8</v>
      </c>
      <c r="X4" s="16" t="s">
        <v>1</v>
      </c>
      <c r="Y4" s="16" t="s">
        <v>8</v>
      </c>
      <c r="Z4" s="16" t="s">
        <v>1</v>
      </c>
      <c r="AA4" s="16" t="s">
        <v>8</v>
      </c>
      <c r="AB4" s="16" t="s">
        <v>1</v>
      </c>
      <c r="AC4" s="16" t="s">
        <v>8</v>
      </c>
      <c r="AD4" s="16" t="s">
        <v>8</v>
      </c>
      <c r="AE4" s="16" t="s">
        <v>1</v>
      </c>
      <c r="AF4" s="16" t="s">
        <v>8</v>
      </c>
    </row>
    <row r="5" spans="1:32" ht="17.25" customHeight="1">
      <c r="B5" s="48">
        <v>1</v>
      </c>
      <c r="C5" s="16">
        <v>2</v>
      </c>
      <c r="D5" s="16">
        <v>3</v>
      </c>
      <c r="E5" s="16">
        <v>4</v>
      </c>
      <c r="F5" s="16">
        <v>8</v>
      </c>
      <c r="G5" s="16">
        <v>9</v>
      </c>
      <c r="H5" s="16">
        <v>10</v>
      </c>
      <c r="I5" s="16">
        <v>11</v>
      </c>
      <c r="J5" s="16">
        <v>12</v>
      </c>
      <c r="K5" s="16">
        <v>13</v>
      </c>
      <c r="L5" s="16">
        <v>14</v>
      </c>
      <c r="M5" s="16">
        <v>15</v>
      </c>
      <c r="N5" s="16">
        <v>16</v>
      </c>
      <c r="O5" s="16">
        <v>17</v>
      </c>
      <c r="P5" s="16">
        <v>18</v>
      </c>
      <c r="Q5" s="16">
        <v>19</v>
      </c>
      <c r="R5" s="16">
        <v>20</v>
      </c>
      <c r="S5" s="16">
        <v>21</v>
      </c>
      <c r="T5" s="16">
        <v>22</v>
      </c>
      <c r="U5" s="16">
        <v>23</v>
      </c>
      <c r="V5" s="16">
        <v>24</v>
      </c>
      <c r="W5" s="16">
        <v>25</v>
      </c>
      <c r="X5" s="16">
        <v>26</v>
      </c>
      <c r="Y5" s="16">
        <v>27</v>
      </c>
      <c r="Z5" s="16">
        <v>28</v>
      </c>
      <c r="AA5" s="16">
        <v>29</v>
      </c>
      <c r="AB5" s="16">
        <v>30</v>
      </c>
      <c r="AC5" s="16">
        <v>31</v>
      </c>
      <c r="AD5" s="16">
        <v>32</v>
      </c>
      <c r="AE5" s="16">
        <v>33</v>
      </c>
      <c r="AF5" s="16">
        <v>34</v>
      </c>
    </row>
    <row r="6" spans="1:32" ht="32.25" customHeight="1">
      <c r="A6" s="58">
        <v>1</v>
      </c>
      <c r="B6" s="7" t="s">
        <v>19</v>
      </c>
      <c r="C6" s="83">
        <v>4695</v>
      </c>
      <c r="D6" s="83">
        <v>4397</v>
      </c>
      <c r="E6" s="8">
        <f t="shared" ref="E6:E54" si="0">D6*100/C6</f>
        <v>93.652822151224711</v>
      </c>
      <c r="F6" s="10">
        <v>4368</v>
      </c>
      <c r="G6" s="8">
        <f>F6*100/D6</f>
        <v>99.340459404139182</v>
      </c>
      <c r="H6" s="10">
        <v>4285</v>
      </c>
      <c r="I6" s="8">
        <f t="shared" ref="I6:I67" si="1">H6*100/C6</f>
        <v>91.267305644302454</v>
      </c>
      <c r="J6" s="10">
        <f>F6-H6</f>
        <v>83</v>
      </c>
      <c r="K6" s="8">
        <f>J6*100/F6</f>
        <v>1.9001831501831501</v>
      </c>
      <c r="L6" s="10">
        <v>1757</v>
      </c>
      <c r="M6" s="8">
        <f t="shared" ref="M6:M62" si="2">L6*100/D6</f>
        <v>39.959062997498293</v>
      </c>
      <c r="N6" s="10">
        <v>70</v>
      </c>
      <c r="O6" s="8">
        <f t="shared" ref="O6:O62" si="3">N6*100/D6</f>
        <v>1.5919945417329997</v>
      </c>
      <c r="P6" s="10">
        <v>2259</v>
      </c>
      <c r="Q6" s="8">
        <f t="shared" ref="Q6:Q62" si="4">P6*100/D6</f>
        <v>51.375938139640667</v>
      </c>
      <c r="R6" s="10">
        <v>311</v>
      </c>
      <c r="S6" s="8">
        <f t="shared" ref="S6:S62" si="5">R6*100/D6</f>
        <v>7.0730043211280416</v>
      </c>
      <c r="T6" s="10">
        <f>L6+N6+P6+R6</f>
        <v>4397</v>
      </c>
      <c r="U6" s="8">
        <f t="shared" ref="U6:U68" si="6">T6-D6</f>
        <v>0</v>
      </c>
      <c r="V6" s="10">
        <v>1084</v>
      </c>
      <c r="W6" s="8">
        <f t="shared" ref="W6:W62" si="7">V6*100/D6</f>
        <v>24.653172617693883</v>
      </c>
      <c r="X6" s="10">
        <v>1084</v>
      </c>
      <c r="Y6" s="8">
        <f t="shared" ref="Y6:Y40" si="8">X6*100/V6</f>
        <v>100</v>
      </c>
      <c r="Z6" s="10">
        <v>1055</v>
      </c>
      <c r="AA6" s="8">
        <f>Z6*100/X6</f>
        <v>97.32472324723247</v>
      </c>
      <c r="AB6" s="10">
        <v>1034</v>
      </c>
      <c r="AC6" s="8">
        <f>AB6*100/Z6</f>
        <v>98.009478672985779</v>
      </c>
      <c r="AD6" s="8">
        <f t="shared" ref="AD6:AD62" si="9">AB6*100/D6</f>
        <v>23.51603365931317</v>
      </c>
      <c r="AE6" s="10">
        <f>Z6-AB6</f>
        <v>21</v>
      </c>
      <c r="AF6" s="8">
        <f>AE6*100/Z6</f>
        <v>1.9905213270142179</v>
      </c>
    </row>
    <row r="7" spans="1:32" ht="26.25" customHeight="1">
      <c r="A7" s="58">
        <v>2</v>
      </c>
      <c r="B7" s="4" t="s">
        <v>67</v>
      </c>
      <c r="C7" s="83">
        <v>18535</v>
      </c>
      <c r="D7" s="83">
        <v>16710</v>
      </c>
      <c r="E7" s="8">
        <f t="shared" si="0"/>
        <v>90.153763150795797</v>
      </c>
      <c r="F7" s="10">
        <v>15378</v>
      </c>
      <c r="G7" s="8">
        <f t="shared" ref="G7:G67" si="10">F7*100/D7</f>
        <v>92.02872531418312</v>
      </c>
      <c r="H7" s="10">
        <v>14813</v>
      </c>
      <c r="I7" s="8">
        <f t="shared" si="1"/>
        <v>79.919072025896952</v>
      </c>
      <c r="J7" s="10">
        <f t="shared" ref="J7:J65" si="11">F7-H7</f>
        <v>565</v>
      </c>
      <c r="K7" s="8">
        <f t="shared" ref="K7:K66" si="12">J7*100/F7</f>
        <v>3.6740798543373652</v>
      </c>
      <c r="L7" s="10">
        <v>3348</v>
      </c>
      <c r="M7" s="8">
        <f t="shared" si="2"/>
        <v>20.035906642728904</v>
      </c>
      <c r="N7" s="10">
        <v>2611</v>
      </c>
      <c r="O7" s="8">
        <f t="shared" si="3"/>
        <v>15.625374027528427</v>
      </c>
      <c r="P7" s="10">
        <v>7508</v>
      </c>
      <c r="Q7" s="8">
        <f t="shared" si="4"/>
        <v>44.931178934769598</v>
      </c>
      <c r="R7" s="10">
        <v>3243</v>
      </c>
      <c r="S7" s="8">
        <f t="shared" si="5"/>
        <v>19.407540394973068</v>
      </c>
      <c r="T7" s="10">
        <f t="shared" ref="T7:T68" si="13">L7+N7+P7+R7</f>
        <v>16710</v>
      </c>
      <c r="U7" s="8">
        <f t="shared" si="6"/>
        <v>0</v>
      </c>
      <c r="V7" s="10">
        <v>4066</v>
      </c>
      <c r="W7" s="8">
        <f t="shared" si="7"/>
        <v>24.332734889287853</v>
      </c>
      <c r="X7" s="10">
        <v>4066</v>
      </c>
      <c r="Y7" s="8">
        <f t="shared" si="8"/>
        <v>100</v>
      </c>
      <c r="Z7" s="10">
        <v>3967</v>
      </c>
      <c r="AA7" s="8">
        <f t="shared" ref="AA7:AA67" si="14">Z7*100/X7</f>
        <v>97.565174618789968</v>
      </c>
      <c r="AB7" s="10">
        <v>3436</v>
      </c>
      <c r="AC7" s="8">
        <f t="shared" ref="AC7:AC67" si="15">AB7*100/Z7</f>
        <v>86.614570204184517</v>
      </c>
      <c r="AD7" s="8">
        <f t="shared" si="9"/>
        <v>20.562537402752842</v>
      </c>
      <c r="AE7" s="10">
        <f t="shared" ref="AE7:AE67" si="16">Z7-AB7</f>
        <v>531</v>
      </c>
      <c r="AF7" s="8">
        <f t="shared" ref="AF7:AF67" si="17">AE7*100/Z7</f>
        <v>13.385429795815478</v>
      </c>
    </row>
    <row r="8" spans="1:32" ht="31.5" customHeight="1">
      <c r="A8" s="58">
        <v>3</v>
      </c>
      <c r="B8" s="4" t="s">
        <v>20</v>
      </c>
      <c r="C8" s="83">
        <v>4982</v>
      </c>
      <c r="D8" s="83">
        <v>5079</v>
      </c>
      <c r="E8" s="8">
        <f t="shared" si="0"/>
        <v>101.94700923323967</v>
      </c>
      <c r="F8" s="10">
        <v>5021</v>
      </c>
      <c r="G8" s="8">
        <f t="shared" si="10"/>
        <v>98.858042921835008</v>
      </c>
      <c r="H8" s="10">
        <v>4921</v>
      </c>
      <c r="I8" s="8">
        <f t="shared" si="1"/>
        <v>98.775592131674031</v>
      </c>
      <c r="J8" s="10">
        <f t="shared" si="11"/>
        <v>100</v>
      </c>
      <c r="K8" s="8">
        <f t="shared" si="12"/>
        <v>1.9916351324437362</v>
      </c>
      <c r="L8" s="10">
        <v>661</v>
      </c>
      <c r="M8" s="8">
        <f t="shared" si="2"/>
        <v>13.014372908052767</v>
      </c>
      <c r="N8" s="10">
        <v>101</v>
      </c>
      <c r="O8" s="8">
        <f t="shared" si="3"/>
        <v>1.98858042921835</v>
      </c>
      <c r="P8" s="10">
        <v>3352</v>
      </c>
      <c r="Q8" s="8">
        <f t="shared" si="4"/>
        <v>65.997243551880288</v>
      </c>
      <c r="R8" s="10">
        <v>965</v>
      </c>
      <c r="S8" s="8">
        <f t="shared" si="5"/>
        <v>18.999803110848593</v>
      </c>
      <c r="T8" s="10">
        <f t="shared" si="13"/>
        <v>5079</v>
      </c>
      <c r="U8" s="8">
        <f t="shared" si="6"/>
        <v>0</v>
      </c>
      <c r="V8" s="10">
        <v>1891</v>
      </c>
      <c r="W8" s="8">
        <f t="shared" si="7"/>
        <v>37.231738531206929</v>
      </c>
      <c r="X8" s="10">
        <v>1870</v>
      </c>
      <c r="Y8" s="8">
        <f t="shared" si="8"/>
        <v>98.889476467477522</v>
      </c>
      <c r="Z8" s="10">
        <v>1786</v>
      </c>
      <c r="AA8" s="8">
        <f t="shared" si="14"/>
        <v>95.508021390374338</v>
      </c>
      <c r="AB8" s="10">
        <v>1779</v>
      </c>
      <c r="AC8" s="8">
        <f t="shared" si="15"/>
        <v>99.608062709966404</v>
      </c>
      <c r="AD8" s="8">
        <f t="shared" si="9"/>
        <v>35.026580035440048</v>
      </c>
      <c r="AE8" s="10">
        <f t="shared" si="16"/>
        <v>7</v>
      </c>
      <c r="AF8" s="8">
        <f t="shared" si="17"/>
        <v>0.39193729003359462</v>
      </c>
    </row>
    <row r="9" spans="1:32" ht="29.25" customHeight="1">
      <c r="A9" s="58">
        <v>4</v>
      </c>
      <c r="B9" s="4" t="s">
        <v>21</v>
      </c>
      <c r="C9" s="83">
        <v>17069</v>
      </c>
      <c r="D9" s="83">
        <v>18428</v>
      </c>
      <c r="E9" s="8">
        <f t="shared" si="0"/>
        <v>107.9618020973695</v>
      </c>
      <c r="F9" s="10">
        <v>16963</v>
      </c>
      <c r="G9" s="8">
        <f t="shared" si="10"/>
        <v>92.050141089646189</v>
      </c>
      <c r="H9" s="10">
        <v>16919</v>
      </c>
      <c r="I9" s="69">
        <f t="shared" si="1"/>
        <v>99.121213896537583</v>
      </c>
      <c r="J9" s="10">
        <f t="shared" si="11"/>
        <v>44</v>
      </c>
      <c r="K9" s="8">
        <f t="shared" si="12"/>
        <v>0.25938807993869006</v>
      </c>
      <c r="L9" s="10">
        <v>5031</v>
      </c>
      <c r="M9" s="8">
        <f t="shared" si="2"/>
        <v>27.300846537877142</v>
      </c>
      <c r="N9" s="10">
        <v>2217</v>
      </c>
      <c r="O9" s="8">
        <f t="shared" si="3"/>
        <v>12.030605600173649</v>
      </c>
      <c r="P9" s="10">
        <v>10362</v>
      </c>
      <c r="Q9" s="8">
        <f t="shared" si="4"/>
        <v>56.229650531799436</v>
      </c>
      <c r="R9" s="10">
        <v>818</v>
      </c>
      <c r="S9" s="8">
        <f t="shared" si="5"/>
        <v>4.4388973301497723</v>
      </c>
      <c r="T9" s="10">
        <f t="shared" si="13"/>
        <v>18428</v>
      </c>
      <c r="U9" s="8">
        <f t="shared" si="6"/>
        <v>0</v>
      </c>
      <c r="V9" s="10">
        <v>10396</v>
      </c>
      <c r="W9" s="8">
        <f t="shared" si="7"/>
        <v>56.414152376817889</v>
      </c>
      <c r="X9" s="10">
        <v>10396</v>
      </c>
      <c r="Y9" s="8">
        <f t="shared" si="8"/>
        <v>100</v>
      </c>
      <c r="Z9" s="10">
        <v>10240</v>
      </c>
      <c r="AA9" s="8">
        <f t="shared" si="14"/>
        <v>98.499422854944214</v>
      </c>
      <c r="AB9" s="10">
        <v>10132</v>
      </c>
      <c r="AC9" s="8">
        <f t="shared" si="15"/>
        <v>98.9453125</v>
      </c>
      <c r="AD9" s="8">
        <f t="shared" si="9"/>
        <v>54.981549815498155</v>
      </c>
      <c r="AE9" s="10">
        <f t="shared" si="16"/>
        <v>108</v>
      </c>
      <c r="AF9" s="8">
        <f t="shared" si="17"/>
        <v>1.0546875</v>
      </c>
    </row>
    <row r="10" spans="1:32" ht="25.5" customHeight="1">
      <c r="A10" s="58">
        <v>5</v>
      </c>
      <c r="B10" s="7" t="s">
        <v>22</v>
      </c>
      <c r="C10" s="83">
        <v>18465</v>
      </c>
      <c r="D10" s="83">
        <v>18536</v>
      </c>
      <c r="E10" s="8">
        <f t="shared" si="0"/>
        <v>100.3845112374763</v>
      </c>
      <c r="F10" s="10">
        <v>18616</v>
      </c>
      <c r="G10" s="8">
        <f t="shared" si="10"/>
        <v>100.43159257660768</v>
      </c>
      <c r="H10" s="10">
        <v>17944</v>
      </c>
      <c r="I10" s="8">
        <f t="shared" si="1"/>
        <v>97.178445708096405</v>
      </c>
      <c r="J10" s="10">
        <f t="shared" si="11"/>
        <v>672</v>
      </c>
      <c r="K10" s="8">
        <f t="shared" si="12"/>
        <v>3.6097980232058444</v>
      </c>
      <c r="L10" s="10">
        <v>1433</v>
      </c>
      <c r="M10" s="8">
        <f t="shared" si="2"/>
        <v>7.7309020284851098</v>
      </c>
      <c r="N10" s="10">
        <v>1931</v>
      </c>
      <c r="O10" s="8">
        <f t="shared" si="3"/>
        <v>10.417565817867933</v>
      </c>
      <c r="P10" s="10">
        <v>11531</v>
      </c>
      <c r="Q10" s="8">
        <f t="shared" si="4"/>
        <v>62.208675010789811</v>
      </c>
      <c r="R10" s="10">
        <v>3641</v>
      </c>
      <c r="S10" s="8">
        <f t="shared" si="5"/>
        <v>19.642857142857142</v>
      </c>
      <c r="T10" s="10">
        <f t="shared" si="13"/>
        <v>18536</v>
      </c>
      <c r="U10" s="8">
        <f t="shared" si="6"/>
        <v>0</v>
      </c>
      <c r="V10" s="10">
        <v>6273</v>
      </c>
      <c r="W10" s="8">
        <f t="shared" si="7"/>
        <v>33.842252913249894</v>
      </c>
      <c r="X10" s="10">
        <v>5617</v>
      </c>
      <c r="Y10" s="8">
        <f t="shared" si="8"/>
        <v>89.542483660130713</v>
      </c>
      <c r="Z10" s="10">
        <v>5426</v>
      </c>
      <c r="AA10" s="8">
        <f t="shared" si="14"/>
        <v>96.599608331849737</v>
      </c>
      <c r="AB10" s="10">
        <v>5358</v>
      </c>
      <c r="AC10" s="8">
        <f t="shared" si="15"/>
        <v>98.746774788057508</v>
      </c>
      <c r="AD10" s="8">
        <f t="shared" si="9"/>
        <v>28.905912818299527</v>
      </c>
      <c r="AE10" s="10">
        <f t="shared" si="16"/>
        <v>68</v>
      </c>
      <c r="AF10" s="8">
        <f t="shared" si="17"/>
        <v>1.2532252119424991</v>
      </c>
    </row>
    <row r="11" spans="1:32" ht="30.75" customHeight="1">
      <c r="A11" s="58">
        <v>6</v>
      </c>
      <c r="B11" s="4" t="s">
        <v>23</v>
      </c>
      <c r="C11" s="9">
        <v>18219</v>
      </c>
      <c r="D11" s="9">
        <v>18991</v>
      </c>
      <c r="E11" s="8">
        <f t="shared" si="0"/>
        <v>104.23733465063944</v>
      </c>
      <c r="F11" s="10">
        <v>19513</v>
      </c>
      <c r="G11" s="8">
        <f t="shared" si="10"/>
        <v>102.74867042283186</v>
      </c>
      <c r="H11" s="10">
        <v>19243</v>
      </c>
      <c r="I11" s="69">
        <f t="shared" si="1"/>
        <v>105.62050606509688</v>
      </c>
      <c r="J11" s="10">
        <f t="shared" si="11"/>
        <v>270</v>
      </c>
      <c r="K11" s="8">
        <f t="shared" si="12"/>
        <v>1.3836929226669399</v>
      </c>
      <c r="L11" s="10">
        <v>2757</v>
      </c>
      <c r="M11" s="8">
        <f t="shared" si="2"/>
        <v>14.517402980359117</v>
      </c>
      <c r="N11" s="10">
        <v>3260</v>
      </c>
      <c r="O11" s="67">
        <f t="shared" si="3"/>
        <v>17.166026012321627</v>
      </c>
      <c r="P11" s="10">
        <v>9523</v>
      </c>
      <c r="Q11" s="8">
        <f t="shared" si="4"/>
        <v>50.144805434153021</v>
      </c>
      <c r="R11" s="10">
        <v>3451</v>
      </c>
      <c r="S11" s="8">
        <f t="shared" si="5"/>
        <v>18.171765573166237</v>
      </c>
      <c r="T11" s="10">
        <f t="shared" si="13"/>
        <v>18991</v>
      </c>
      <c r="U11" s="8">
        <f t="shared" si="6"/>
        <v>0</v>
      </c>
      <c r="V11" s="10">
        <v>6921</v>
      </c>
      <c r="W11" s="8">
        <f t="shared" si="7"/>
        <v>36.44357853720183</v>
      </c>
      <c r="X11" s="10">
        <v>6921</v>
      </c>
      <c r="Y11" s="8">
        <f t="shared" si="8"/>
        <v>100</v>
      </c>
      <c r="Z11" s="10">
        <v>6659</v>
      </c>
      <c r="AA11" s="8">
        <f t="shared" si="14"/>
        <v>96.214419881520016</v>
      </c>
      <c r="AB11" s="10">
        <v>6236</v>
      </c>
      <c r="AC11" s="8">
        <f t="shared" si="15"/>
        <v>93.647694849076444</v>
      </c>
      <c r="AD11" s="8">
        <f t="shared" si="9"/>
        <v>32.836606813753882</v>
      </c>
      <c r="AE11" s="10">
        <f t="shared" si="16"/>
        <v>423</v>
      </c>
      <c r="AF11" s="8">
        <f t="shared" si="17"/>
        <v>6.352305150923562</v>
      </c>
    </row>
    <row r="12" spans="1:32" ht="48.75" customHeight="1">
      <c r="A12" s="58">
        <v>7</v>
      </c>
      <c r="B12" s="4" t="s">
        <v>24</v>
      </c>
      <c r="C12" s="83">
        <v>13124</v>
      </c>
      <c r="D12" s="83">
        <v>13867</v>
      </c>
      <c r="E12" s="8">
        <f t="shared" si="0"/>
        <v>105.66138372447425</v>
      </c>
      <c r="F12" s="10">
        <v>11941</v>
      </c>
      <c r="G12" s="8">
        <f t="shared" si="10"/>
        <v>86.110910795413574</v>
      </c>
      <c r="H12" s="10">
        <v>11403</v>
      </c>
      <c r="I12" s="8">
        <f t="shared" si="1"/>
        <v>86.886619932947269</v>
      </c>
      <c r="J12" s="10">
        <f t="shared" si="11"/>
        <v>538</v>
      </c>
      <c r="K12" s="8">
        <f t="shared" si="12"/>
        <v>4.5054853027384638</v>
      </c>
      <c r="L12" s="10">
        <v>1546</v>
      </c>
      <c r="M12" s="8">
        <f t="shared" si="2"/>
        <v>11.148770462248503</v>
      </c>
      <c r="N12" s="10">
        <v>717</v>
      </c>
      <c r="O12" s="8">
        <f t="shared" si="3"/>
        <v>5.1705487848849785</v>
      </c>
      <c r="P12" s="10">
        <v>8493</v>
      </c>
      <c r="Q12" s="8">
        <f t="shared" si="4"/>
        <v>61.246123891252616</v>
      </c>
      <c r="R12" s="10">
        <v>3111</v>
      </c>
      <c r="S12" s="8">
        <f t="shared" si="5"/>
        <v>22.434556861613903</v>
      </c>
      <c r="T12" s="10">
        <f t="shared" si="13"/>
        <v>13867</v>
      </c>
      <c r="U12" s="8">
        <f t="shared" si="6"/>
        <v>0</v>
      </c>
      <c r="V12" s="10">
        <v>5503</v>
      </c>
      <c r="W12" s="8">
        <f t="shared" si="7"/>
        <v>39.684142208119994</v>
      </c>
      <c r="X12" s="10">
        <v>4552</v>
      </c>
      <c r="Y12" s="8">
        <f t="shared" si="8"/>
        <v>82.718517172451385</v>
      </c>
      <c r="Z12" s="10">
        <v>4489</v>
      </c>
      <c r="AA12" s="8">
        <f t="shared" si="14"/>
        <v>98.615992970123017</v>
      </c>
      <c r="AB12" s="10">
        <v>4424</v>
      </c>
      <c r="AC12" s="8">
        <f t="shared" si="15"/>
        <v>98.552016039206947</v>
      </c>
      <c r="AD12" s="8">
        <f t="shared" si="9"/>
        <v>31.903079252902575</v>
      </c>
      <c r="AE12" s="10">
        <f t="shared" si="16"/>
        <v>65</v>
      </c>
      <c r="AF12" s="8">
        <f t="shared" si="17"/>
        <v>1.4479839607930496</v>
      </c>
    </row>
    <row r="13" spans="1:32" ht="25.5" customHeight="1">
      <c r="A13" s="58">
        <v>8</v>
      </c>
      <c r="B13" s="7" t="s">
        <v>25</v>
      </c>
      <c r="C13" s="83">
        <v>15327</v>
      </c>
      <c r="D13" s="83">
        <v>16296</v>
      </c>
      <c r="E13" s="8">
        <f t="shared" si="0"/>
        <v>106.32217655118419</v>
      </c>
      <c r="F13" s="10">
        <v>15879</v>
      </c>
      <c r="G13" s="8">
        <f t="shared" si="10"/>
        <v>97.441089837997055</v>
      </c>
      <c r="H13" s="10">
        <v>15593</v>
      </c>
      <c r="I13" s="69">
        <f t="shared" si="1"/>
        <v>101.73549944542312</v>
      </c>
      <c r="J13" s="10">
        <f t="shared" si="11"/>
        <v>286</v>
      </c>
      <c r="K13" s="8">
        <f t="shared" si="12"/>
        <v>1.8011209773915233</v>
      </c>
      <c r="L13" s="10">
        <v>2829</v>
      </c>
      <c r="M13" s="8">
        <f t="shared" si="2"/>
        <v>17.360088365243005</v>
      </c>
      <c r="N13" s="10">
        <v>2680</v>
      </c>
      <c r="O13" s="8">
        <f t="shared" si="3"/>
        <v>16.445753559155619</v>
      </c>
      <c r="P13" s="10">
        <v>7307</v>
      </c>
      <c r="Q13" s="8">
        <f t="shared" si="4"/>
        <v>44.83922434953363</v>
      </c>
      <c r="R13" s="10">
        <v>3480</v>
      </c>
      <c r="S13" s="8">
        <f t="shared" si="5"/>
        <v>21.354933726067745</v>
      </c>
      <c r="T13" s="10">
        <f t="shared" si="13"/>
        <v>16296</v>
      </c>
      <c r="U13" s="8">
        <f t="shared" si="6"/>
        <v>0</v>
      </c>
      <c r="V13" s="10">
        <v>5002</v>
      </c>
      <c r="W13" s="8">
        <f t="shared" si="7"/>
        <v>30.694648993618067</v>
      </c>
      <c r="X13" s="10">
        <v>4778</v>
      </c>
      <c r="Y13" s="8">
        <f t="shared" si="8"/>
        <v>95.521791283486607</v>
      </c>
      <c r="Z13" s="10">
        <v>4704</v>
      </c>
      <c r="AA13" s="8">
        <f t="shared" si="14"/>
        <v>98.451234826287148</v>
      </c>
      <c r="AB13" s="10">
        <v>4619</v>
      </c>
      <c r="AC13" s="8">
        <f t="shared" si="15"/>
        <v>98.193027210884352</v>
      </c>
      <c r="AD13" s="8">
        <f t="shared" si="9"/>
        <v>28.344378988708886</v>
      </c>
      <c r="AE13" s="10">
        <f t="shared" si="16"/>
        <v>85</v>
      </c>
      <c r="AF13" s="8">
        <f t="shared" si="17"/>
        <v>1.8069727891156462</v>
      </c>
    </row>
    <row r="14" spans="1:32" ht="25.5" customHeight="1">
      <c r="A14" s="58">
        <v>9</v>
      </c>
      <c r="B14" s="7" t="s">
        <v>26</v>
      </c>
      <c r="C14" s="83">
        <v>22085</v>
      </c>
      <c r="D14" s="83">
        <v>23130</v>
      </c>
      <c r="E14" s="8">
        <f t="shared" si="0"/>
        <v>104.73171836087842</v>
      </c>
      <c r="F14" s="10">
        <v>22714</v>
      </c>
      <c r="G14" s="8">
        <f t="shared" si="10"/>
        <v>98.201469952442721</v>
      </c>
      <c r="H14" s="10">
        <v>21327</v>
      </c>
      <c r="I14" s="8">
        <f t="shared" si="1"/>
        <v>96.567806203305409</v>
      </c>
      <c r="J14" s="10">
        <f t="shared" si="11"/>
        <v>1387</v>
      </c>
      <c r="K14" s="8">
        <f t="shared" si="12"/>
        <v>6.1063661178128026</v>
      </c>
      <c r="L14" s="10">
        <v>4671</v>
      </c>
      <c r="M14" s="8">
        <f t="shared" si="2"/>
        <v>20.194552529182879</v>
      </c>
      <c r="N14" s="10">
        <v>1196</v>
      </c>
      <c r="O14" s="8">
        <f t="shared" si="3"/>
        <v>5.1707738867271944</v>
      </c>
      <c r="P14" s="10">
        <v>11801</v>
      </c>
      <c r="Q14" s="8">
        <f t="shared" si="4"/>
        <v>51.020319930825771</v>
      </c>
      <c r="R14" s="10">
        <v>5462</v>
      </c>
      <c r="S14" s="8">
        <f t="shared" si="5"/>
        <v>23.61435365326416</v>
      </c>
      <c r="T14" s="10">
        <f t="shared" si="13"/>
        <v>23130</v>
      </c>
      <c r="U14" s="8">
        <f t="shared" si="6"/>
        <v>0</v>
      </c>
      <c r="V14" s="10">
        <v>7704</v>
      </c>
      <c r="W14" s="8">
        <f t="shared" si="7"/>
        <v>33.307392996108952</v>
      </c>
      <c r="X14" s="10">
        <v>7692</v>
      </c>
      <c r="Y14" s="8">
        <f t="shared" si="8"/>
        <v>99.844236760124616</v>
      </c>
      <c r="Z14" s="10">
        <v>7423</v>
      </c>
      <c r="AA14" s="8">
        <f t="shared" si="14"/>
        <v>96.502860114404569</v>
      </c>
      <c r="AB14" s="10">
        <v>7200</v>
      </c>
      <c r="AC14" s="8">
        <f t="shared" si="15"/>
        <v>96.995823790920113</v>
      </c>
      <c r="AD14" s="8">
        <f t="shared" si="9"/>
        <v>31.1284046692607</v>
      </c>
      <c r="AE14" s="10">
        <f t="shared" si="16"/>
        <v>223</v>
      </c>
      <c r="AF14" s="8">
        <f t="shared" si="17"/>
        <v>3.0041762090798869</v>
      </c>
    </row>
    <row r="15" spans="1:32" ht="25.5" customHeight="1">
      <c r="A15" s="58">
        <v>10</v>
      </c>
      <c r="B15" s="4" t="s">
        <v>27</v>
      </c>
      <c r="C15" s="83">
        <v>4071</v>
      </c>
      <c r="D15" s="83">
        <v>4029</v>
      </c>
      <c r="E15" s="8">
        <f t="shared" si="0"/>
        <v>98.968312453942517</v>
      </c>
      <c r="F15" s="10">
        <v>3835</v>
      </c>
      <c r="G15" s="8">
        <f t="shared" si="10"/>
        <v>95.184909406800699</v>
      </c>
      <c r="H15" s="10">
        <v>3740</v>
      </c>
      <c r="I15" s="8">
        <f t="shared" si="1"/>
        <v>91.869319577499382</v>
      </c>
      <c r="J15" s="10">
        <f t="shared" si="11"/>
        <v>95</v>
      </c>
      <c r="K15" s="8">
        <f t="shared" si="12"/>
        <v>2.4771838331160363</v>
      </c>
      <c r="L15" s="10">
        <v>582</v>
      </c>
      <c r="M15" s="8">
        <f t="shared" si="2"/>
        <v>14.445271779597915</v>
      </c>
      <c r="N15" s="10">
        <v>112</v>
      </c>
      <c r="O15" s="8">
        <f t="shared" si="3"/>
        <v>2.7798461156614547</v>
      </c>
      <c r="P15" s="10">
        <v>2200</v>
      </c>
      <c r="Q15" s="8">
        <f t="shared" si="4"/>
        <v>54.604120129064285</v>
      </c>
      <c r="R15" s="10">
        <v>1135</v>
      </c>
      <c r="S15" s="8">
        <f t="shared" si="5"/>
        <v>28.170761975676346</v>
      </c>
      <c r="T15" s="10">
        <f t="shared" si="13"/>
        <v>4029</v>
      </c>
      <c r="U15" s="8">
        <f t="shared" si="6"/>
        <v>0</v>
      </c>
      <c r="V15" s="10">
        <v>1175</v>
      </c>
      <c r="W15" s="8">
        <f t="shared" si="7"/>
        <v>29.163564159841151</v>
      </c>
      <c r="X15" s="10">
        <v>952</v>
      </c>
      <c r="Y15" s="8">
        <f t="shared" si="8"/>
        <v>81.021276595744681</v>
      </c>
      <c r="Z15" s="10">
        <v>931</v>
      </c>
      <c r="AA15" s="8">
        <f t="shared" si="14"/>
        <v>97.794117647058826</v>
      </c>
      <c r="AB15" s="10">
        <v>907</v>
      </c>
      <c r="AC15" s="8">
        <f t="shared" si="15"/>
        <v>97.422126745435023</v>
      </c>
      <c r="AD15" s="8">
        <f t="shared" si="9"/>
        <v>22.511789525936958</v>
      </c>
      <c r="AE15" s="10">
        <f t="shared" si="16"/>
        <v>24</v>
      </c>
      <c r="AF15" s="8">
        <f t="shared" si="17"/>
        <v>2.5778732545649841</v>
      </c>
    </row>
    <row r="16" spans="1:32" ht="26.25" customHeight="1">
      <c r="A16" s="58">
        <v>11</v>
      </c>
      <c r="B16" s="4" t="s">
        <v>28</v>
      </c>
      <c r="C16" s="9">
        <v>10728</v>
      </c>
      <c r="D16" s="9">
        <v>9738</v>
      </c>
      <c r="E16" s="8">
        <f t="shared" si="0"/>
        <v>90.771812080536918</v>
      </c>
      <c r="F16" s="10">
        <v>8652</v>
      </c>
      <c r="G16" s="8">
        <f t="shared" si="10"/>
        <v>88.847812692544665</v>
      </c>
      <c r="H16" s="10">
        <v>8416</v>
      </c>
      <c r="I16" s="8">
        <f t="shared" si="1"/>
        <v>78.448918717375093</v>
      </c>
      <c r="J16" s="10">
        <f t="shared" si="11"/>
        <v>236</v>
      </c>
      <c r="K16" s="8">
        <f t="shared" si="12"/>
        <v>2.7276930189551547</v>
      </c>
      <c r="L16" s="10">
        <v>2011</v>
      </c>
      <c r="M16" s="8">
        <f t="shared" si="2"/>
        <v>20.651057712055863</v>
      </c>
      <c r="N16" s="10">
        <v>2492</v>
      </c>
      <c r="O16" s="67">
        <f t="shared" si="3"/>
        <v>25.590470322448141</v>
      </c>
      <c r="P16" s="10">
        <v>3930</v>
      </c>
      <c r="Q16" s="8">
        <f t="shared" si="4"/>
        <v>40.357362908194702</v>
      </c>
      <c r="R16" s="10">
        <v>1305</v>
      </c>
      <c r="S16" s="8">
        <f t="shared" si="5"/>
        <v>13.401109057301294</v>
      </c>
      <c r="T16" s="10">
        <f t="shared" si="13"/>
        <v>9738</v>
      </c>
      <c r="U16" s="8">
        <f t="shared" si="6"/>
        <v>0</v>
      </c>
      <c r="V16" s="10">
        <v>2647</v>
      </c>
      <c r="W16" s="8">
        <f t="shared" si="7"/>
        <v>27.18217293078661</v>
      </c>
      <c r="X16" s="10">
        <v>2647</v>
      </c>
      <c r="Y16" s="8">
        <f t="shared" si="8"/>
        <v>100</v>
      </c>
      <c r="Z16" s="10">
        <v>2548</v>
      </c>
      <c r="AA16" s="8">
        <f t="shared" si="14"/>
        <v>96.259916887041939</v>
      </c>
      <c r="AB16" s="10">
        <v>2389</v>
      </c>
      <c r="AC16" s="8">
        <f t="shared" si="15"/>
        <v>93.75981161695448</v>
      </c>
      <c r="AD16" s="8">
        <f t="shared" si="9"/>
        <v>24.532758266584516</v>
      </c>
      <c r="AE16" s="10">
        <f t="shared" si="16"/>
        <v>159</v>
      </c>
      <c r="AF16" s="8">
        <f t="shared" si="17"/>
        <v>6.2401883830455258</v>
      </c>
    </row>
    <row r="17" spans="1:32" ht="25.5" customHeight="1">
      <c r="A17" s="58">
        <v>12</v>
      </c>
      <c r="B17" s="4" t="s">
        <v>29</v>
      </c>
      <c r="C17" s="83">
        <v>4754</v>
      </c>
      <c r="D17" s="83">
        <v>3836</v>
      </c>
      <c r="E17" s="8">
        <f t="shared" si="0"/>
        <v>80.6899453092133</v>
      </c>
      <c r="F17" s="10">
        <v>3482</v>
      </c>
      <c r="G17" s="8">
        <f t="shared" si="10"/>
        <v>90.77163712200209</v>
      </c>
      <c r="H17" s="10">
        <v>3364</v>
      </c>
      <c r="I17" s="70">
        <f t="shared" si="1"/>
        <v>70.761464030290284</v>
      </c>
      <c r="J17" s="10">
        <f t="shared" si="11"/>
        <v>118</v>
      </c>
      <c r="K17" s="8">
        <f t="shared" si="12"/>
        <v>3.388856978747846</v>
      </c>
      <c r="L17" s="10">
        <v>569</v>
      </c>
      <c r="M17" s="8">
        <f t="shared" si="2"/>
        <v>14.833159541188738</v>
      </c>
      <c r="N17" s="10">
        <v>407</v>
      </c>
      <c r="O17" s="8">
        <f t="shared" si="3"/>
        <v>10.610010427528676</v>
      </c>
      <c r="P17" s="10">
        <v>2145</v>
      </c>
      <c r="Q17" s="8">
        <f t="shared" si="4"/>
        <v>55.917622523461937</v>
      </c>
      <c r="R17" s="10">
        <v>715</v>
      </c>
      <c r="S17" s="8">
        <f t="shared" si="5"/>
        <v>18.639207507820647</v>
      </c>
      <c r="T17" s="10">
        <f t="shared" si="13"/>
        <v>3836</v>
      </c>
      <c r="U17" s="8">
        <f t="shared" si="6"/>
        <v>0</v>
      </c>
      <c r="V17" s="10">
        <v>791</v>
      </c>
      <c r="W17" s="8">
        <f t="shared" si="7"/>
        <v>20.62043795620438</v>
      </c>
      <c r="X17" s="10">
        <v>790</v>
      </c>
      <c r="Y17" s="8">
        <f t="shared" si="8"/>
        <v>99.873577749683946</v>
      </c>
      <c r="Z17" s="10">
        <v>786</v>
      </c>
      <c r="AA17" s="8">
        <f t="shared" si="14"/>
        <v>99.493670886075947</v>
      </c>
      <c r="AB17" s="10">
        <v>726</v>
      </c>
      <c r="AC17" s="8">
        <f t="shared" si="15"/>
        <v>92.36641221374046</v>
      </c>
      <c r="AD17" s="8">
        <f t="shared" si="9"/>
        <v>18.925964546402504</v>
      </c>
      <c r="AE17" s="10">
        <f t="shared" si="16"/>
        <v>60</v>
      </c>
      <c r="AF17" s="8">
        <f t="shared" si="17"/>
        <v>7.6335877862595423</v>
      </c>
    </row>
    <row r="18" spans="1:32" ht="25.5" customHeight="1">
      <c r="A18" s="58">
        <v>13</v>
      </c>
      <c r="B18" s="7" t="s">
        <v>30</v>
      </c>
      <c r="C18" s="83">
        <v>10021</v>
      </c>
      <c r="D18" s="83">
        <v>7980</v>
      </c>
      <c r="E18" s="8">
        <f t="shared" si="0"/>
        <v>79.632771180520905</v>
      </c>
      <c r="F18" s="10">
        <v>8042</v>
      </c>
      <c r="G18" s="8">
        <f t="shared" si="10"/>
        <v>100.77694235588973</v>
      </c>
      <c r="H18" s="10">
        <v>7988</v>
      </c>
      <c r="I18" s="8">
        <f t="shared" si="1"/>
        <v>79.712603532581582</v>
      </c>
      <c r="J18" s="10">
        <f t="shared" si="11"/>
        <v>54</v>
      </c>
      <c r="K18" s="8">
        <f t="shared" si="12"/>
        <v>0.67147475752300423</v>
      </c>
      <c r="L18" s="10">
        <v>1122</v>
      </c>
      <c r="M18" s="8">
        <f t="shared" si="2"/>
        <v>14.06015037593985</v>
      </c>
      <c r="N18" s="10">
        <v>510</v>
      </c>
      <c r="O18" s="8">
        <f t="shared" si="3"/>
        <v>6.3909774436090228</v>
      </c>
      <c r="P18" s="10">
        <v>5040</v>
      </c>
      <c r="Q18" s="8">
        <f t="shared" si="4"/>
        <v>63.157894736842103</v>
      </c>
      <c r="R18" s="10">
        <v>1308</v>
      </c>
      <c r="S18" s="8">
        <f t="shared" si="5"/>
        <v>16.390977443609021</v>
      </c>
      <c r="T18" s="10">
        <f t="shared" si="13"/>
        <v>7980</v>
      </c>
      <c r="U18" s="8">
        <f t="shared" si="6"/>
        <v>0</v>
      </c>
      <c r="V18" s="10">
        <v>2685</v>
      </c>
      <c r="W18" s="8">
        <f t="shared" si="7"/>
        <v>33.646616541353382</v>
      </c>
      <c r="X18" s="10">
        <v>2685</v>
      </c>
      <c r="Y18" s="8">
        <f t="shared" si="8"/>
        <v>100</v>
      </c>
      <c r="Z18" s="10">
        <v>2697</v>
      </c>
      <c r="AA18" s="8">
        <f t="shared" si="14"/>
        <v>100.44692737430168</v>
      </c>
      <c r="AB18" s="10">
        <v>2656</v>
      </c>
      <c r="AC18" s="8">
        <f t="shared" si="15"/>
        <v>98.479792361883568</v>
      </c>
      <c r="AD18" s="8">
        <f t="shared" si="9"/>
        <v>33.283208020050125</v>
      </c>
      <c r="AE18" s="10">
        <f t="shared" si="16"/>
        <v>41</v>
      </c>
      <c r="AF18" s="8">
        <f t="shared" si="17"/>
        <v>1.5202076381164256</v>
      </c>
    </row>
    <row r="19" spans="1:32" ht="29.25" customHeight="1">
      <c r="A19" s="58">
        <v>14</v>
      </c>
      <c r="B19" s="7" t="s">
        <v>31</v>
      </c>
      <c r="C19" s="9">
        <v>8371</v>
      </c>
      <c r="D19" s="9">
        <v>8421</v>
      </c>
      <c r="E19" s="8">
        <f t="shared" si="0"/>
        <v>100.59730020308207</v>
      </c>
      <c r="F19" s="10">
        <v>8372</v>
      </c>
      <c r="G19" s="8">
        <f t="shared" si="10"/>
        <v>99.418121363258521</v>
      </c>
      <c r="H19" s="10">
        <v>8308</v>
      </c>
      <c r="I19" s="69">
        <f t="shared" si="1"/>
        <v>99.247401744116587</v>
      </c>
      <c r="J19" s="10">
        <f t="shared" si="11"/>
        <v>64</v>
      </c>
      <c r="K19" s="8">
        <f t="shared" si="12"/>
        <v>0.76445293836598183</v>
      </c>
      <c r="L19" s="10">
        <v>755</v>
      </c>
      <c r="M19" s="8">
        <f t="shared" si="2"/>
        <v>8.9656810355064724</v>
      </c>
      <c r="N19" s="10">
        <v>1102</v>
      </c>
      <c r="O19" s="8">
        <f t="shared" si="3"/>
        <v>13.086331789573684</v>
      </c>
      <c r="P19" s="10">
        <v>4747</v>
      </c>
      <c r="Q19" s="8">
        <f t="shared" si="4"/>
        <v>56.37097731860824</v>
      </c>
      <c r="R19" s="10">
        <v>1817</v>
      </c>
      <c r="S19" s="8">
        <f t="shared" si="5"/>
        <v>21.577009856311602</v>
      </c>
      <c r="T19" s="10">
        <f t="shared" si="13"/>
        <v>8421</v>
      </c>
      <c r="U19" s="8">
        <f t="shared" si="6"/>
        <v>0</v>
      </c>
      <c r="V19" s="10">
        <v>3660</v>
      </c>
      <c r="W19" s="8">
        <f t="shared" si="7"/>
        <v>43.462771642322764</v>
      </c>
      <c r="X19" s="10">
        <v>2906</v>
      </c>
      <c r="Y19" s="8">
        <f t="shared" si="8"/>
        <v>79.398907103825138</v>
      </c>
      <c r="Z19" s="10">
        <v>2898</v>
      </c>
      <c r="AA19" s="8">
        <f t="shared" si="14"/>
        <v>99.724707501720573</v>
      </c>
      <c r="AB19" s="10">
        <v>2872</v>
      </c>
      <c r="AC19" s="8">
        <f t="shared" si="15"/>
        <v>99.102829537612152</v>
      </c>
      <c r="AD19" s="8">
        <f t="shared" si="9"/>
        <v>34.105213157582234</v>
      </c>
      <c r="AE19" s="10">
        <f t="shared" si="16"/>
        <v>26</v>
      </c>
      <c r="AF19" s="8">
        <f t="shared" si="17"/>
        <v>0.8971704623878537</v>
      </c>
    </row>
    <row r="20" spans="1:32" ht="25.5" customHeight="1">
      <c r="A20" s="58">
        <v>15</v>
      </c>
      <c r="B20" s="4" t="s">
        <v>32</v>
      </c>
      <c r="C20" s="80">
        <v>4294</v>
      </c>
      <c r="D20" s="80">
        <v>4255</v>
      </c>
      <c r="E20" s="8">
        <f t="shared" si="0"/>
        <v>99.091755938518858</v>
      </c>
      <c r="F20" s="11">
        <v>3969</v>
      </c>
      <c r="G20" s="8">
        <f t="shared" si="10"/>
        <v>93.278495887191539</v>
      </c>
      <c r="H20" s="11">
        <v>3948</v>
      </c>
      <c r="I20" s="8">
        <f t="shared" si="1"/>
        <v>91.942244993013503</v>
      </c>
      <c r="J20" s="10">
        <f t="shared" si="11"/>
        <v>21</v>
      </c>
      <c r="K20" s="8">
        <f t="shared" si="12"/>
        <v>0.52910052910052907</v>
      </c>
      <c r="L20" s="11">
        <v>220</v>
      </c>
      <c r="M20" s="8">
        <f t="shared" si="2"/>
        <v>5.1703877790834314</v>
      </c>
      <c r="N20" s="11">
        <v>88</v>
      </c>
      <c r="O20" s="8">
        <f t="shared" si="3"/>
        <v>2.0681551116333723</v>
      </c>
      <c r="P20" s="11">
        <v>2936</v>
      </c>
      <c r="Q20" s="8">
        <f t="shared" si="4"/>
        <v>69.001175088131603</v>
      </c>
      <c r="R20" s="11">
        <v>1011</v>
      </c>
      <c r="S20" s="8">
        <f t="shared" si="5"/>
        <v>23.760282021151585</v>
      </c>
      <c r="T20" s="10">
        <f t="shared" si="13"/>
        <v>4255</v>
      </c>
      <c r="U20" s="8">
        <f t="shared" si="6"/>
        <v>0</v>
      </c>
      <c r="V20" s="11">
        <v>1427</v>
      </c>
      <c r="W20" s="8">
        <f t="shared" si="7"/>
        <v>33.537015276145709</v>
      </c>
      <c r="X20" s="11">
        <v>1427</v>
      </c>
      <c r="Y20" s="8">
        <f t="shared" si="8"/>
        <v>100</v>
      </c>
      <c r="Z20" s="11">
        <v>1359</v>
      </c>
      <c r="AA20" s="8">
        <f t="shared" si="14"/>
        <v>95.234758234057466</v>
      </c>
      <c r="AB20" s="11">
        <v>1320</v>
      </c>
      <c r="AC20" s="8">
        <f t="shared" si="15"/>
        <v>97.13024282560707</v>
      </c>
      <c r="AD20" s="8">
        <f t="shared" si="9"/>
        <v>31.022326674500587</v>
      </c>
      <c r="AE20" s="10">
        <f t="shared" si="16"/>
        <v>39</v>
      </c>
      <c r="AF20" s="8">
        <f t="shared" si="17"/>
        <v>2.869757174392936</v>
      </c>
    </row>
    <row r="21" spans="1:32" ht="25.5" customHeight="1">
      <c r="A21" s="58">
        <v>16</v>
      </c>
      <c r="B21" s="4" t="s">
        <v>33</v>
      </c>
      <c r="C21" s="83">
        <v>3778</v>
      </c>
      <c r="D21" s="83">
        <v>3961</v>
      </c>
      <c r="E21" s="8">
        <f t="shared" si="0"/>
        <v>104.8438327157226</v>
      </c>
      <c r="F21" s="10">
        <v>3729</v>
      </c>
      <c r="G21" s="8">
        <f t="shared" si="10"/>
        <v>94.142893208785665</v>
      </c>
      <c r="H21" s="10">
        <v>3673</v>
      </c>
      <c r="I21" s="8">
        <f t="shared" si="1"/>
        <v>97.22075172048703</v>
      </c>
      <c r="J21" s="10">
        <f t="shared" si="11"/>
        <v>56</v>
      </c>
      <c r="K21" s="8">
        <f t="shared" si="12"/>
        <v>1.5017430946634487</v>
      </c>
      <c r="L21" s="10">
        <v>383</v>
      </c>
      <c r="M21" s="8">
        <f t="shared" si="2"/>
        <v>9.6692754354960861</v>
      </c>
      <c r="N21" s="10">
        <v>729</v>
      </c>
      <c r="O21" s="67">
        <f t="shared" si="3"/>
        <v>18.404443322393334</v>
      </c>
      <c r="P21" s="10">
        <v>1616</v>
      </c>
      <c r="Q21" s="8">
        <f t="shared" si="4"/>
        <v>40.797778338803333</v>
      </c>
      <c r="R21" s="10">
        <v>1233</v>
      </c>
      <c r="S21" s="8">
        <f t="shared" si="5"/>
        <v>31.128502903307247</v>
      </c>
      <c r="T21" s="10">
        <f t="shared" si="13"/>
        <v>3961</v>
      </c>
      <c r="U21" s="8">
        <f t="shared" si="6"/>
        <v>0</v>
      </c>
      <c r="V21" s="10">
        <v>939</v>
      </c>
      <c r="W21" s="8">
        <f t="shared" si="7"/>
        <v>23.706134814440798</v>
      </c>
      <c r="X21" s="10">
        <v>939</v>
      </c>
      <c r="Y21" s="8">
        <f t="shared" si="8"/>
        <v>100</v>
      </c>
      <c r="Z21" s="10">
        <v>777</v>
      </c>
      <c r="AA21" s="8">
        <f t="shared" si="14"/>
        <v>82.74760383386581</v>
      </c>
      <c r="AB21" s="10">
        <v>773</v>
      </c>
      <c r="AC21" s="8">
        <f t="shared" si="15"/>
        <v>99.485199485199487</v>
      </c>
      <c r="AD21" s="8">
        <f t="shared" si="9"/>
        <v>19.51527392072709</v>
      </c>
      <c r="AE21" s="10">
        <f t="shared" si="16"/>
        <v>4</v>
      </c>
      <c r="AF21" s="8">
        <f t="shared" si="17"/>
        <v>0.51480051480051481</v>
      </c>
    </row>
    <row r="22" spans="1:32" ht="25.5" customHeight="1">
      <c r="A22" s="58">
        <v>17</v>
      </c>
      <c r="B22" s="4" t="s">
        <v>34</v>
      </c>
      <c r="C22" s="81">
        <v>3815</v>
      </c>
      <c r="D22" s="81">
        <v>3363</v>
      </c>
      <c r="E22" s="8">
        <f t="shared" si="0"/>
        <v>88.152031454783753</v>
      </c>
      <c r="F22" s="12">
        <v>2900</v>
      </c>
      <c r="G22" s="8">
        <f t="shared" si="10"/>
        <v>86.232530478739221</v>
      </c>
      <c r="H22" s="12">
        <v>2887</v>
      </c>
      <c r="I22" s="8">
        <f t="shared" si="1"/>
        <v>75.67496723460026</v>
      </c>
      <c r="J22" s="10">
        <f t="shared" si="11"/>
        <v>13</v>
      </c>
      <c r="K22" s="8">
        <f t="shared" si="12"/>
        <v>0.44827586206896552</v>
      </c>
      <c r="L22" s="12">
        <v>406</v>
      </c>
      <c r="M22" s="8">
        <f t="shared" si="2"/>
        <v>12.072554267023492</v>
      </c>
      <c r="N22" s="12">
        <v>209</v>
      </c>
      <c r="O22" s="8">
        <f t="shared" si="3"/>
        <v>6.2146892655367232</v>
      </c>
      <c r="P22" s="12">
        <v>2117</v>
      </c>
      <c r="Q22" s="8">
        <f t="shared" si="4"/>
        <v>62.949747249479628</v>
      </c>
      <c r="R22" s="12">
        <v>631</v>
      </c>
      <c r="S22" s="8">
        <f t="shared" si="5"/>
        <v>18.763009217960153</v>
      </c>
      <c r="T22" s="10">
        <f t="shared" si="13"/>
        <v>3363</v>
      </c>
      <c r="U22" s="8">
        <f t="shared" si="6"/>
        <v>0</v>
      </c>
      <c r="V22" s="12">
        <v>811</v>
      </c>
      <c r="W22" s="8">
        <f t="shared" si="7"/>
        <v>24.115373178709486</v>
      </c>
      <c r="X22" s="12">
        <v>397</v>
      </c>
      <c r="Y22" s="8">
        <f t="shared" si="8"/>
        <v>48.951911220715168</v>
      </c>
      <c r="Z22" s="12">
        <v>390</v>
      </c>
      <c r="AA22" s="8">
        <f t="shared" si="14"/>
        <v>98.236775818639799</v>
      </c>
      <c r="AB22" s="12">
        <v>373</v>
      </c>
      <c r="AC22" s="8">
        <f t="shared" si="15"/>
        <v>95.641025641025635</v>
      </c>
      <c r="AD22" s="8">
        <f t="shared" si="9"/>
        <v>11.091287540886114</v>
      </c>
      <c r="AE22" s="10">
        <f t="shared" si="16"/>
        <v>17</v>
      </c>
      <c r="AF22" s="8">
        <f t="shared" si="17"/>
        <v>4.3589743589743586</v>
      </c>
    </row>
    <row r="23" spans="1:32" ht="25.5" customHeight="1">
      <c r="A23" s="58">
        <v>18</v>
      </c>
      <c r="B23" s="4" t="s">
        <v>35</v>
      </c>
      <c r="C23" s="83">
        <v>2687</v>
      </c>
      <c r="D23" s="83">
        <v>2082</v>
      </c>
      <c r="E23" s="8">
        <f t="shared" si="0"/>
        <v>77.484183103833274</v>
      </c>
      <c r="F23" s="10">
        <v>1833</v>
      </c>
      <c r="G23" s="8">
        <f t="shared" si="10"/>
        <v>88.040345821325644</v>
      </c>
      <c r="H23" s="10">
        <v>1817</v>
      </c>
      <c r="I23" s="70">
        <f t="shared" si="1"/>
        <v>67.621883141049494</v>
      </c>
      <c r="J23" s="10">
        <f t="shared" si="11"/>
        <v>16</v>
      </c>
      <c r="K23" s="8">
        <f t="shared" si="12"/>
        <v>0.87288597926895795</v>
      </c>
      <c r="L23" s="10">
        <v>545</v>
      </c>
      <c r="M23" s="8">
        <f t="shared" si="2"/>
        <v>26.176753121998079</v>
      </c>
      <c r="N23" s="10">
        <v>21</v>
      </c>
      <c r="O23" s="8">
        <f t="shared" si="3"/>
        <v>1.0086455331412103</v>
      </c>
      <c r="P23" s="10">
        <v>1307</v>
      </c>
      <c r="Q23" s="8">
        <f t="shared" si="4"/>
        <v>62.776176753122002</v>
      </c>
      <c r="R23" s="10">
        <v>209</v>
      </c>
      <c r="S23" s="8">
        <f t="shared" si="5"/>
        <v>10.038424591738712</v>
      </c>
      <c r="T23" s="10">
        <f t="shared" si="13"/>
        <v>2082</v>
      </c>
      <c r="U23" s="8">
        <f t="shared" si="6"/>
        <v>0</v>
      </c>
      <c r="V23" s="10">
        <v>1003</v>
      </c>
      <c r="W23" s="8">
        <f t="shared" si="7"/>
        <v>48.174831892411142</v>
      </c>
      <c r="X23" s="10">
        <v>1003</v>
      </c>
      <c r="Y23" s="8">
        <f t="shared" si="8"/>
        <v>100</v>
      </c>
      <c r="Z23" s="10">
        <v>936</v>
      </c>
      <c r="AA23" s="8">
        <f t="shared" si="14"/>
        <v>93.32003988035892</v>
      </c>
      <c r="AB23" s="10">
        <v>836</v>
      </c>
      <c r="AC23" s="8">
        <f t="shared" si="15"/>
        <v>89.316239316239319</v>
      </c>
      <c r="AD23" s="8">
        <f t="shared" si="9"/>
        <v>40.153698366954849</v>
      </c>
      <c r="AE23" s="10">
        <f t="shared" si="16"/>
        <v>100</v>
      </c>
      <c r="AF23" s="8">
        <f t="shared" si="17"/>
        <v>10.683760683760683</v>
      </c>
    </row>
    <row r="24" spans="1:32" ht="25.5" customHeight="1">
      <c r="A24" s="58">
        <v>19</v>
      </c>
      <c r="B24" s="4" t="s">
        <v>36</v>
      </c>
      <c r="C24" s="83">
        <v>3696</v>
      </c>
      <c r="D24" s="83">
        <v>3786</v>
      </c>
      <c r="E24" s="8">
        <f t="shared" si="0"/>
        <v>102.43506493506493</v>
      </c>
      <c r="F24" s="10">
        <v>3660</v>
      </c>
      <c r="G24" s="8">
        <f t="shared" si="10"/>
        <v>96.671949286846271</v>
      </c>
      <c r="H24" s="10">
        <v>3627</v>
      </c>
      <c r="I24" s="8">
        <f t="shared" si="1"/>
        <v>98.133116883116884</v>
      </c>
      <c r="J24" s="10">
        <f t="shared" si="11"/>
        <v>33</v>
      </c>
      <c r="K24" s="8">
        <f t="shared" si="12"/>
        <v>0.90163934426229508</v>
      </c>
      <c r="L24" s="10">
        <v>351</v>
      </c>
      <c r="M24" s="8">
        <f t="shared" si="2"/>
        <v>9.2709984152139455</v>
      </c>
      <c r="N24" s="10">
        <v>472</v>
      </c>
      <c r="O24" s="8">
        <f t="shared" si="3"/>
        <v>12.466983623877443</v>
      </c>
      <c r="P24" s="10">
        <v>2226</v>
      </c>
      <c r="Q24" s="8">
        <f t="shared" si="4"/>
        <v>58.795562599049127</v>
      </c>
      <c r="R24" s="10">
        <v>737</v>
      </c>
      <c r="S24" s="8">
        <f t="shared" si="5"/>
        <v>19.466455361859481</v>
      </c>
      <c r="T24" s="10">
        <f t="shared" si="13"/>
        <v>3786</v>
      </c>
      <c r="U24" s="8">
        <f t="shared" si="6"/>
        <v>0</v>
      </c>
      <c r="V24" s="10">
        <v>438</v>
      </c>
      <c r="W24" s="8">
        <f t="shared" si="7"/>
        <v>11.568938193343898</v>
      </c>
      <c r="X24" s="10">
        <v>421</v>
      </c>
      <c r="Y24" s="8">
        <f t="shared" si="8"/>
        <v>96.118721461187221</v>
      </c>
      <c r="Z24" s="10">
        <v>407</v>
      </c>
      <c r="AA24" s="8">
        <f t="shared" si="14"/>
        <v>96.674584323040378</v>
      </c>
      <c r="AB24" s="10">
        <v>401</v>
      </c>
      <c r="AC24" s="8">
        <f t="shared" si="15"/>
        <v>98.525798525798521</v>
      </c>
      <c r="AD24" s="8">
        <f t="shared" si="9"/>
        <v>10.591653460116218</v>
      </c>
      <c r="AE24" s="10">
        <f t="shared" si="16"/>
        <v>6</v>
      </c>
      <c r="AF24" s="8">
        <f t="shared" si="17"/>
        <v>1.4742014742014742</v>
      </c>
    </row>
    <row r="25" spans="1:32" ht="25.5" customHeight="1">
      <c r="A25" s="58">
        <v>20</v>
      </c>
      <c r="B25" s="4" t="s">
        <v>37</v>
      </c>
      <c r="C25" s="83">
        <v>2961</v>
      </c>
      <c r="D25" s="83">
        <v>3152</v>
      </c>
      <c r="E25" s="8">
        <f t="shared" si="0"/>
        <v>106.45052347180007</v>
      </c>
      <c r="F25" s="10">
        <v>3068</v>
      </c>
      <c r="G25" s="8">
        <f t="shared" si="10"/>
        <v>97.335025380710661</v>
      </c>
      <c r="H25" s="10">
        <v>2967</v>
      </c>
      <c r="I25" s="69">
        <f t="shared" si="1"/>
        <v>100.20263424518744</v>
      </c>
      <c r="J25" s="10">
        <f t="shared" si="11"/>
        <v>101</v>
      </c>
      <c r="K25" s="8">
        <f t="shared" si="12"/>
        <v>3.2920469361147329</v>
      </c>
      <c r="L25" s="10">
        <v>429</v>
      </c>
      <c r="M25" s="8">
        <f t="shared" si="2"/>
        <v>13.610406091370558</v>
      </c>
      <c r="N25" s="10">
        <v>487</v>
      </c>
      <c r="O25" s="8">
        <f t="shared" si="3"/>
        <v>15.450507614213198</v>
      </c>
      <c r="P25" s="10">
        <v>1660</v>
      </c>
      <c r="Q25" s="8">
        <f t="shared" si="4"/>
        <v>52.664974619289339</v>
      </c>
      <c r="R25" s="10">
        <v>576</v>
      </c>
      <c r="S25" s="8">
        <f t="shared" si="5"/>
        <v>18.274111675126903</v>
      </c>
      <c r="T25" s="10">
        <f t="shared" si="13"/>
        <v>3152</v>
      </c>
      <c r="U25" s="8">
        <f t="shared" si="6"/>
        <v>0</v>
      </c>
      <c r="V25" s="10">
        <v>827</v>
      </c>
      <c r="W25" s="8">
        <f t="shared" si="7"/>
        <v>26.237309644670052</v>
      </c>
      <c r="X25" s="10">
        <v>743</v>
      </c>
      <c r="Y25" s="8">
        <f t="shared" si="8"/>
        <v>89.842805320435303</v>
      </c>
      <c r="Z25" s="10">
        <v>712</v>
      </c>
      <c r="AA25" s="8">
        <f t="shared" si="14"/>
        <v>95.827725437415879</v>
      </c>
      <c r="AB25" s="10">
        <v>683</v>
      </c>
      <c r="AC25" s="8">
        <f t="shared" si="15"/>
        <v>95.926966292134836</v>
      </c>
      <c r="AD25" s="8">
        <f t="shared" si="9"/>
        <v>21.668781725888326</v>
      </c>
      <c r="AE25" s="10">
        <f t="shared" si="16"/>
        <v>29</v>
      </c>
      <c r="AF25" s="8">
        <f t="shared" si="17"/>
        <v>4.0730337078651688</v>
      </c>
    </row>
    <row r="26" spans="1:32" ht="25.5" customHeight="1">
      <c r="A26" s="58">
        <v>21</v>
      </c>
      <c r="B26" s="4" t="s">
        <v>38</v>
      </c>
      <c r="C26" s="83">
        <v>6947</v>
      </c>
      <c r="D26" s="83">
        <v>6365</v>
      </c>
      <c r="E26" s="8">
        <f t="shared" si="0"/>
        <v>91.622282999856054</v>
      </c>
      <c r="F26" s="10">
        <v>6023</v>
      </c>
      <c r="G26" s="8">
        <f t="shared" si="10"/>
        <v>94.626865671641795</v>
      </c>
      <c r="H26" s="10">
        <v>5932</v>
      </c>
      <c r="I26" s="8">
        <f t="shared" si="1"/>
        <v>85.38937670937095</v>
      </c>
      <c r="J26" s="10">
        <f t="shared" si="11"/>
        <v>91</v>
      </c>
      <c r="K26" s="8">
        <f t="shared" si="12"/>
        <v>1.5108749792462228</v>
      </c>
      <c r="L26" s="10">
        <v>1687</v>
      </c>
      <c r="M26" s="8">
        <f t="shared" si="2"/>
        <v>26.504320502749412</v>
      </c>
      <c r="N26" s="10">
        <v>720</v>
      </c>
      <c r="O26" s="8">
        <f t="shared" si="3"/>
        <v>11.311861743912019</v>
      </c>
      <c r="P26" s="10">
        <v>2968</v>
      </c>
      <c r="Q26" s="8">
        <f t="shared" si="4"/>
        <v>46.630007855459546</v>
      </c>
      <c r="R26" s="10">
        <v>990</v>
      </c>
      <c r="S26" s="8">
        <f t="shared" si="5"/>
        <v>15.553809897879026</v>
      </c>
      <c r="T26" s="10">
        <f t="shared" si="13"/>
        <v>6365</v>
      </c>
      <c r="U26" s="8">
        <f t="shared" si="6"/>
        <v>0</v>
      </c>
      <c r="V26" s="10">
        <v>1278</v>
      </c>
      <c r="W26" s="8">
        <f t="shared" si="7"/>
        <v>20.078554595443833</v>
      </c>
      <c r="X26" s="10">
        <v>1276</v>
      </c>
      <c r="Y26" s="8">
        <f t="shared" si="8"/>
        <v>99.843505477308298</v>
      </c>
      <c r="Z26" s="10">
        <v>1242</v>
      </c>
      <c r="AA26" s="8">
        <f t="shared" si="14"/>
        <v>97.335423197492162</v>
      </c>
      <c r="AB26" s="10">
        <v>1228</v>
      </c>
      <c r="AC26" s="8">
        <f t="shared" si="15"/>
        <v>98.872785829307574</v>
      </c>
      <c r="AD26" s="8">
        <f t="shared" si="9"/>
        <v>19.2930086410055</v>
      </c>
      <c r="AE26" s="10">
        <f t="shared" si="16"/>
        <v>14</v>
      </c>
      <c r="AF26" s="8">
        <f t="shared" si="17"/>
        <v>1.1272141706924315</v>
      </c>
    </row>
    <row r="27" spans="1:32" ht="25.5" customHeight="1">
      <c r="A27" s="58">
        <v>22</v>
      </c>
      <c r="B27" s="4" t="s">
        <v>39</v>
      </c>
      <c r="C27" s="83">
        <v>8249</v>
      </c>
      <c r="D27" s="83">
        <v>7942</v>
      </c>
      <c r="E27" s="8">
        <f t="shared" si="0"/>
        <v>96.278336768093098</v>
      </c>
      <c r="F27" s="10">
        <v>7795</v>
      </c>
      <c r="G27" s="8">
        <f t="shared" si="10"/>
        <v>98.149080836061444</v>
      </c>
      <c r="H27" s="10">
        <v>7725</v>
      </c>
      <c r="I27" s="8">
        <f t="shared" si="1"/>
        <v>93.647714874530251</v>
      </c>
      <c r="J27" s="10">
        <f t="shared" si="11"/>
        <v>70</v>
      </c>
      <c r="K27" s="8">
        <f t="shared" si="12"/>
        <v>0.89801154586273257</v>
      </c>
      <c r="L27" s="10">
        <v>1046</v>
      </c>
      <c r="M27" s="8">
        <f t="shared" si="2"/>
        <v>13.17048602367162</v>
      </c>
      <c r="N27" s="10">
        <v>197</v>
      </c>
      <c r="O27" s="8">
        <f t="shared" si="3"/>
        <v>2.4804835054142536</v>
      </c>
      <c r="P27" s="10">
        <v>4417</v>
      </c>
      <c r="Q27" s="8">
        <f t="shared" si="4"/>
        <v>55.615713925963234</v>
      </c>
      <c r="R27" s="10">
        <v>2282</v>
      </c>
      <c r="S27" s="8">
        <f t="shared" si="5"/>
        <v>28.733316544950895</v>
      </c>
      <c r="T27" s="10">
        <f t="shared" si="13"/>
        <v>7942</v>
      </c>
      <c r="U27" s="8">
        <f t="shared" si="6"/>
        <v>0</v>
      </c>
      <c r="V27" s="10">
        <v>1646</v>
      </c>
      <c r="W27" s="8">
        <f t="shared" si="7"/>
        <v>20.725258121380005</v>
      </c>
      <c r="X27" s="10">
        <v>1620</v>
      </c>
      <c r="Y27" s="8">
        <f t="shared" si="8"/>
        <v>98.420413122721754</v>
      </c>
      <c r="Z27" s="10">
        <v>1603</v>
      </c>
      <c r="AA27" s="8">
        <f t="shared" si="14"/>
        <v>98.950617283950621</v>
      </c>
      <c r="AB27" s="10">
        <v>1597</v>
      </c>
      <c r="AC27" s="8">
        <f t="shared" si="15"/>
        <v>99.625701809107923</v>
      </c>
      <c r="AD27" s="8">
        <f t="shared" si="9"/>
        <v>20.108285066733821</v>
      </c>
      <c r="AE27" s="10">
        <f t="shared" si="16"/>
        <v>6</v>
      </c>
      <c r="AF27" s="8">
        <f t="shared" si="17"/>
        <v>0.37429819089207733</v>
      </c>
    </row>
    <row r="28" spans="1:32" ht="27.75" customHeight="1">
      <c r="A28" s="58">
        <v>23</v>
      </c>
      <c r="B28" s="4" t="s">
        <v>40</v>
      </c>
      <c r="C28" s="83">
        <v>2635</v>
      </c>
      <c r="D28" s="83">
        <v>2368</v>
      </c>
      <c r="E28" s="8">
        <f t="shared" si="0"/>
        <v>89.867172675521815</v>
      </c>
      <c r="F28" s="10">
        <v>2652</v>
      </c>
      <c r="G28" s="8">
        <f t="shared" si="10"/>
        <v>111.99324324324324</v>
      </c>
      <c r="H28" s="10">
        <v>2631</v>
      </c>
      <c r="I28" s="69">
        <f t="shared" si="1"/>
        <v>99.848197343453506</v>
      </c>
      <c r="J28" s="10">
        <f t="shared" si="11"/>
        <v>21</v>
      </c>
      <c r="K28" s="8">
        <f t="shared" si="12"/>
        <v>0.79185520361990946</v>
      </c>
      <c r="L28" s="10">
        <v>311</v>
      </c>
      <c r="M28" s="8">
        <f t="shared" si="2"/>
        <v>13.133445945945946</v>
      </c>
      <c r="N28" s="10">
        <v>135</v>
      </c>
      <c r="O28" s="8">
        <f t="shared" si="3"/>
        <v>5.7010135135135132</v>
      </c>
      <c r="P28" s="10">
        <v>1410</v>
      </c>
      <c r="Q28" s="8">
        <f t="shared" si="4"/>
        <v>59.543918918918919</v>
      </c>
      <c r="R28" s="10">
        <v>512</v>
      </c>
      <c r="S28" s="8">
        <f t="shared" si="5"/>
        <v>21.621621621621621</v>
      </c>
      <c r="T28" s="10">
        <f t="shared" si="13"/>
        <v>2368</v>
      </c>
      <c r="U28" s="8">
        <f t="shared" si="6"/>
        <v>0</v>
      </c>
      <c r="V28" s="10">
        <v>791</v>
      </c>
      <c r="W28" s="8">
        <f t="shared" si="7"/>
        <v>33.403716216216218</v>
      </c>
      <c r="X28" s="10">
        <v>752</v>
      </c>
      <c r="Y28" s="8">
        <f t="shared" si="8"/>
        <v>95.069532237673826</v>
      </c>
      <c r="Z28" s="10">
        <v>652</v>
      </c>
      <c r="AA28" s="8">
        <f t="shared" si="14"/>
        <v>86.702127659574472</v>
      </c>
      <c r="AB28" s="10">
        <v>638</v>
      </c>
      <c r="AC28" s="8">
        <f t="shared" si="15"/>
        <v>97.852760736196316</v>
      </c>
      <c r="AD28" s="8">
        <f t="shared" si="9"/>
        <v>26.942567567567568</v>
      </c>
      <c r="AE28" s="10">
        <f t="shared" si="16"/>
        <v>14</v>
      </c>
      <c r="AF28" s="8">
        <f t="shared" si="17"/>
        <v>2.147239263803681</v>
      </c>
    </row>
    <row r="29" spans="1:32" ht="43.5" customHeight="1">
      <c r="A29" s="58">
        <v>24</v>
      </c>
      <c r="B29" s="4" t="s">
        <v>41</v>
      </c>
      <c r="C29" s="83">
        <v>2748</v>
      </c>
      <c r="D29" s="83">
        <v>2748</v>
      </c>
      <c r="E29" s="8">
        <f t="shared" si="0"/>
        <v>100</v>
      </c>
      <c r="F29" s="10">
        <v>2572</v>
      </c>
      <c r="G29" s="8">
        <f t="shared" si="10"/>
        <v>93.595342066957784</v>
      </c>
      <c r="H29" s="10">
        <v>2557</v>
      </c>
      <c r="I29" s="8">
        <f t="shared" si="1"/>
        <v>93.049490538573508</v>
      </c>
      <c r="J29" s="10">
        <f t="shared" si="11"/>
        <v>15</v>
      </c>
      <c r="K29" s="8">
        <f t="shared" si="12"/>
        <v>0.58320373250388802</v>
      </c>
      <c r="L29" s="10">
        <v>762</v>
      </c>
      <c r="M29" s="8">
        <f t="shared" si="2"/>
        <v>27.729257641921397</v>
      </c>
      <c r="N29" s="10">
        <v>728</v>
      </c>
      <c r="O29" s="67">
        <f t="shared" si="3"/>
        <v>26.491994177583699</v>
      </c>
      <c r="P29" s="10">
        <v>669</v>
      </c>
      <c r="Q29" s="8">
        <f t="shared" si="4"/>
        <v>24.344978165938866</v>
      </c>
      <c r="R29" s="10">
        <v>589</v>
      </c>
      <c r="S29" s="8">
        <f t="shared" si="5"/>
        <v>21.433770014556039</v>
      </c>
      <c r="T29" s="10">
        <f t="shared" si="13"/>
        <v>2748</v>
      </c>
      <c r="U29" s="8">
        <f t="shared" si="6"/>
        <v>0</v>
      </c>
      <c r="V29" s="10">
        <v>378</v>
      </c>
      <c r="W29" s="8">
        <f t="shared" si="7"/>
        <v>13.755458515283843</v>
      </c>
      <c r="X29" s="10">
        <v>378</v>
      </c>
      <c r="Y29" s="8">
        <f t="shared" si="8"/>
        <v>100</v>
      </c>
      <c r="Z29" s="10">
        <v>362</v>
      </c>
      <c r="AA29" s="8">
        <f t="shared" si="14"/>
        <v>95.767195767195773</v>
      </c>
      <c r="AB29" s="10">
        <v>360</v>
      </c>
      <c r="AC29" s="8">
        <f t="shared" si="15"/>
        <v>99.447513812154696</v>
      </c>
      <c r="AD29" s="8">
        <f t="shared" si="9"/>
        <v>13.100436681222707</v>
      </c>
      <c r="AE29" s="10">
        <f t="shared" si="16"/>
        <v>2</v>
      </c>
      <c r="AF29" s="8">
        <f t="shared" si="17"/>
        <v>0.5524861878453039</v>
      </c>
    </row>
    <row r="30" spans="1:32" ht="29.25" customHeight="1">
      <c r="A30" s="58">
        <v>25</v>
      </c>
      <c r="B30" s="4" t="s">
        <v>42</v>
      </c>
      <c r="C30" s="83">
        <v>4369</v>
      </c>
      <c r="D30" s="83">
        <v>4388</v>
      </c>
      <c r="E30" s="8">
        <f t="shared" si="0"/>
        <v>100.43488212405585</v>
      </c>
      <c r="F30" s="10">
        <v>3970</v>
      </c>
      <c r="G30" s="8">
        <f t="shared" si="10"/>
        <v>90.47402005469462</v>
      </c>
      <c r="H30" s="10">
        <v>3940</v>
      </c>
      <c r="I30" s="8">
        <f t="shared" si="1"/>
        <v>90.180819409475859</v>
      </c>
      <c r="J30" s="10">
        <f t="shared" si="11"/>
        <v>30</v>
      </c>
      <c r="K30" s="8">
        <f t="shared" si="12"/>
        <v>0.75566750629722923</v>
      </c>
      <c r="L30" s="10">
        <v>596</v>
      </c>
      <c r="M30" s="8">
        <f t="shared" si="2"/>
        <v>13.582497721057429</v>
      </c>
      <c r="N30" s="10">
        <v>737</v>
      </c>
      <c r="O30" s="8">
        <f t="shared" si="3"/>
        <v>16.79580674567001</v>
      </c>
      <c r="P30" s="10">
        <v>2409</v>
      </c>
      <c r="Q30" s="8">
        <f t="shared" si="4"/>
        <v>54.89972652689152</v>
      </c>
      <c r="R30" s="10">
        <v>646</v>
      </c>
      <c r="S30" s="8">
        <f t="shared" si="5"/>
        <v>14.721969006381039</v>
      </c>
      <c r="T30" s="10">
        <f t="shared" si="13"/>
        <v>4388</v>
      </c>
      <c r="U30" s="8">
        <f t="shared" si="6"/>
        <v>0</v>
      </c>
      <c r="V30" s="10">
        <v>1015</v>
      </c>
      <c r="W30" s="8">
        <f t="shared" si="7"/>
        <v>23.13126709206928</v>
      </c>
      <c r="X30" s="10">
        <v>345</v>
      </c>
      <c r="Y30" s="8">
        <f t="shared" si="8"/>
        <v>33.990147783251231</v>
      </c>
      <c r="Z30" s="10">
        <v>323</v>
      </c>
      <c r="AA30" s="8">
        <f t="shared" si="14"/>
        <v>93.623188405797094</v>
      </c>
      <c r="AB30" s="10">
        <v>299</v>
      </c>
      <c r="AC30" s="8">
        <f t="shared" si="15"/>
        <v>92.569659442724458</v>
      </c>
      <c r="AD30" s="8">
        <f t="shared" si="9"/>
        <v>6.8140382862351867</v>
      </c>
      <c r="AE30" s="10">
        <f t="shared" si="16"/>
        <v>24</v>
      </c>
      <c r="AF30" s="8">
        <f t="shared" si="17"/>
        <v>7.4303405572755414</v>
      </c>
    </row>
    <row r="31" spans="1:32" ht="30" customHeight="1">
      <c r="A31" s="58">
        <v>26</v>
      </c>
      <c r="B31" s="4" t="s">
        <v>43</v>
      </c>
      <c r="C31" s="83">
        <v>3126</v>
      </c>
      <c r="D31" s="83">
        <v>3095</v>
      </c>
      <c r="E31" s="8">
        <f t="shared" si="0"/>
        <v>99.00831733845169</v>
      </c>
      <c r="F31" s="10">
        <v>2875</v>
      </c>
      <c r="G31" s="8">
        <f t="shared" si="10"/>
        <v>92.891760904684972</v>
      </c>
      <c r="H31" s="10">
        <v>2816</v>
      </c>
      <c r="I31" s="8">
        <f t="shared" si="1"/>
        <v>90.083173384516954</v>
      </c>
      <c r="J31" s="10">
        <f t="shared" si="11"/>
        <v>59</v>
      </c>
      <c r="K31" s="8">
        <f t="shared" si="12"/>
        <v>2.0521739130434784</v>
      </c>
      <c r="L31" s="10">
        <v>499</v>
      </c>
      <c r="M31" s="8">
        <f t="shared" si="2"/>
        <v>16.122778675282714</v>
      </c>
      <c r="N31" s="10">
        <v>695</v>
      </c>
      <c r="O31" s="67">
        <f t="shared" si="3"/>
        <v>22.455573505654282</v>
      </c>
      <c r="P31" s="10">
        <v>1181</v>
      </c>
      <c r="Q31" s="8">
        <f t="shared" si="4"/>
        <v>38.158319870759286</v>
      </c>
      <c r="R31" s="10">
        <v>720</v>
      </c>
      <c r="S31" s="8">
        <f t="shared" si="5"/>
        <v>23.263327948303715</v>
      </c>
      <c r="T31" s="10">
        <f t="shared" si="13"/>
        <v>3095</v>
      </c>
      <c r="U31" s="8">
        <f t="shared" si="6"/>
        <v>0</v>
      </c>
      <c r="V31" s="10">
        <v>684</v>
      </c>
      <c r="W31" s="8">
        <f t="shared" si="7"/>
        <v>22.100161550888529</v>
      </c>
      <c r="X31" s="10">
        <v>682</v>
      </c>
      <c r="Y31" s="8">
        <f t="shared" si="8"/>
        <v>99.707602339181292</v>
      </c>
      <c r="Z31" s="10">
        <v>618</v>
      </c>
      <c r="AA31" s="8">
        <f t="shared" si="14"/>
        <v>90.615835777126094</v>
      </c>
      <c r="AB31" s="10">
        <v>587</v>
      </c>
      <c r="AC31" s="8">
        <f t="shared" si="15"/>
        <v>94.983818770226534</v>
      </c>
      <c r="AD31" s="8">
        <f t="shared" si="9"/>
        <v>18.966074313408726</v>
      </c>
      <c r="AE31" s="10">
        <f t="shared" si="16"/>
        <v>31</v>
      </c>
      <c r="AF31" s="8">
        <f t="shared" si="17"/>
        <v>5.0161812297734629</v>
      </c>
    </row>
    <row r="32" spans="1:32" ht="47.25" customHeight="1">
      <c r="A32" s="58">
        <v>27</v>
      </c>
      <c r="B32" s="4" t="s">
        <v>44</v>
      </c>
      <c r="C32" s="83">
        <v>3453</v>
      </c>
      <c r="D32" s="83">
        <v>3480</v>
      </c>
      <c r="E32" s="8">
        <f t="shared" si="0"/>
        <v>100.78192875760209</v>
      </c>
      <c r="F32" s="10">
        <v>2842</v>
      </c>
      <c r="G32" s="8">
        <f t="shared" si="10"/>
        <v>81.666666666666671</v>
      </c>
      <c r="H32" s="10">
        <v>2814</v>
      </c>
      <c r="I32" s="8">
        <f t="shared" si="1"/>
        <v>81.494352736750656</v>
      </c>
      <c r="J32" s="10">
        <f t="shared" si="11"/>
        <v>28</v>
      </c>
      <c r="K32" s="8">
        <f t="shared" si="12"/>
        <v>0.98522167487684731</v>
      </c>
      <c r="L32" s="10">
        <v>525</v>
      </c>
      <c r="M32" s="8">
        <f t="shared" si="2"/>
        <v>15.086206896551724</v>
      </c>
      <c r="N32" s="10">
        <v>524</v>
      </c>
      <c r="O32" s="8">
        <f t="shared" si="3"/>
        <v>15.057471264367816</v>
      </c>
      <c r="P32" s="10">
        <v>1812</v>
      </c>
      <c r="Q32" s="8">
        <f t="shared" si="4"/>
        <v>52.068965517241381</v>
      </c>
      <c r="R32" s="10">
        <v>619</v>
      </c>
      <c r="S32" s="8">
        <f t="shared" si="5"/>
        <v>17.787356321839081</v>
      </c>
      <c r="T32" s="10">
        <f t="shared" si="13"/>
        <v>3480</v>
      </c>
      <c r="U32" s="8">
        <f t="shared" si="6"/>
        <v>0</v>
      </c>
      <c r="V32" s="10">
        <v>525</v>
      </c>
      <c r="W32" s="8">
        <f t="shared" si="7"/>
        <v>15.086206896551724</v>
      </c>
      <c r="X32" s="10">
        <v>525</v>
      </c>
      <c r="Y32" s="8">
        <f t="shared" si="8"/>
        <v>100</v>
      </c>
      <c r="Z32" s="10">
        <v>464</v>
      </c>
      <c r="AA32" s="8">
        <f t="shared" si="14"/>
        <v>88.38095238095238</v>
      </c>
      <c r="AB32" s="10">
        <v>453</v>
      </c>
      <c r="AC32" s="8">
        <f t="shared" si="15"/>
        <v>97.629310344827587</v>
      </c>
      <c r="AD32" s="8">
        <f t="shared" si="9"/>
        <v>13.017241379310345</v>
      </c>
      <c r="AE32" s="10">
        <f t="shared" si="16"/>
        <v>11</v>
      </c>
      <c r="AF32" s="8">
        <f t="shared" si="17"/>
        <v>2.3706896551724137</v>
      </c>
    </row>
    <row r="33" spans="1:32" ht="45" customHeight="1">
      <c r="A33" s="58">
        <v>28</v>
      </c>
      <c r="B33" s="4" t="s">
        <v>45</v>
      </c>
      <c r="C33" s="83">
        <v>7412</v>
      </c>
      <c r="D33" s="83">
        <v>7171</v>
      </c>
      <c r="E33" s="8">
        <f t="shared" si="0"/>
        <v>96.74851592012952</v>
      </c>
      <c r="F33" s="10">
        <v>7296</v>
      </c>
      <c r="G33" s="8">
        <f t="shared" si="10"/>
        <v>101.74313205968484</v>
      </c>
      <c r="H33" s="10">
        <v>7224</v>
      </c>
      <c r="I33" s="8">
        <f t="shared" si="1"/>
        <v>97.463572584997308</v>
      </c>
      <c r="J33" s="10">
        <f t="shared" si="11"/>
        <v>72</v>
      </c>
      <c r="K33" s="8">
        <f t="shared" si="12"/>
        <v>0.98684210526315785</v>
      </c>
      <c r="L33" s="10">
        <v>900</v>
      </c>
      <c r="M33" s="8">
        <f t="shared" si="2"/>
        <v>12.550550829730861</v>
      </c>
      <c r="N33" s="10">
        <v>237</v>
      </c>
      <c r="O33" s="8">
        <f t="shared" si="3"/>
        <v>3.3049783851624599</v>
      </c>
      <c r="P33" s="10">
        <v>4307</v>
      </c>
      <c r="Q33" s="8">
        <f t="shared" si="4"/>
        <v>60.061358248500909</v>
      </c>
      <c r="R33" s="10">
        <v>1727</v>
      </c>
      <c r="S33" s="8">
        <f t="shared" si="5"/>
        <v>24.083112536605775</v>
      </c>
      <c r="T33" s="10">
        <f t="shared" si="13"/>
        <v>7171</v>
      </c>
      <c r="U33" s="8">
        <f t="shared" si="6"/>
        <v>0</v>
      </c>
      <c r="V33" s="10">
        <v>1777</v>
      </c>
      <c r="W33" s="8">
        <f t="shared" si="7"/>
        <v>24.78036536047971</v>
      </c>
      <c r="X33" s="10">
        <v>1777</v>
      </c>
      <c r="Y33" s="8">
        <f t="shared" si="8"/>
        <v>100</v>
      </c>
      <c r="Z33" s="10">
        <v>1802</v>
      </c>
      <c r="AA33" s="8">
        <f t="shared" si="14"/>
        <v>101.40686550365785</v>
      </c>
      <c r="AB33" s="10">
        <v>1737</v>
      </c>
      <c r="AC33" s="8">
        <f t="shared" si="15"/>
        <v>96.392896781354054</v>
      </c>
      <c r="AD33" s="8">
        <f t="shared" si="9"/>
        <v>24.222563101380562</v>
      </c>
      <c r="AE33" s="10">
        <f t="shared" si="16"/>
        <v>65</v>
      </c>
      <c r="AF33" s="8">
        <f t="shared" si="17"/>
        <v>3.6071032186459488</v>
      </c>
    </row>
    <row r="34" spans="1:32" ht="29.25" customHeight="1">
      <c r="A34" s="58">
        <v>29</v>
      </c>
      <c r="B34" s="4" t="s">
        <v>46</v>
      </c>
      <c r="C34" s="83">
        <v>3189</v>
      </c>
      <c r="D34" s="83">
        <v>3005</v>
      </c>
      <c r="E34" s="8">
        <f t="shared" si="0"/>
        <v>94.230166196299777</v>
      </c>
      <c r="F34" s="10">
        <v>2951</v>
      </c>
      <c r="G34" s="8">
        <f t="shared" si="10"/>
        <v>98.202995008319462</v>
      </c>
      <c r="H34" s="10">
        <v>2754</v>
      </c>
      <c r="I34" s="8">
        <f t="shared" si="1"/>
        <v>86.359360301034812</v>
      </c>
      <c r="J34" s="10">
        <f t="shared" si="11"/>
        <v>197</v>
      </c>
      <c r="K34" s="8">
        <f t="shared" si="12"/>
        <v>6.6757031514740763</v>
      </c>
      <c r="L34" s="10">
        <v>298</v>
      </c>
      <c r="M34" s="8">
        <f t="shared" si="2"/>
        <v>9.9168053244592347</v>
      </c>
      <c r="N34" s="10">
        <v>121</v>
      </c>
      <c r="O34" s="8">
        <f t="shared" si="3"/>
        <v>4.0266222961730449</v>
      </c>
      <c r="P34" s="10">
        <v>1853</v>
      </c>
      <c r="Q34" s="8">
        <f t="shared" si="4"/>
        <v>61.663893510815306</v>
      </c>
      <c r="R34" s="10">
        <v>733</v>
      </c>
      <c r="S34" s="8">
        <f t="shared" si="5"/>
        <v>24.392678868552412</v>
      </c>
      <c r="T34" s="10">
        <f t="shared" si="13"/>
        <v>3005</v>
      </c>
      <c r="U34" s="8">
        <f t="shared" si="6"/>
        <v>0</v>
      </c>
      <c r="V34" s="10">
        <v>690</v>
      </c>
      <c r="W34" s="8">
        <f t="shared" si="7"/>
        <v>22.961730449251249</v>
      </c>
      <c r="X34" s="10">
        <v>471</v>
      </c>
      <c r="Y34" s="8">
        <f t="shared" si="8"/>
        <v>68.260869565217391</v>
      </c>
      <c r="Z34" s="10">
        <v>479</v>
      </c>
      <c r="AA34" s="8">
        <f t="shared" si="14"/>
        <v>101.69851380042464</v>
      </c>
      <c r="AB34" s="10">
        <v>469</v>
      </c>
      <c r="AC34" s="8">
        <f t="shared" si="15"/>
        <v>97.912317327766175</v>
      </c>
      <c r="AD34" s="8">
        <f t="shared" si="9"/>
        <v>15.607321131447588</v>
      </c>
      <c r="AE34" s="10">
        <f t="shared" si="16"/>
        <v>10</v>
      </c>
      <c r="AF34" s="8">
        <f t="shared" si="17"/>
        <v>2.0876826722338206</v>
      </c>
    </row>
    <row r="35" spans="1:32" ht="44.25" customHeight="1">
      <c r="A35" s="58">
        <v>30</v>
      </c>
      <c r="B35" s="4" t="s">
        <v>47</v>
      </c>
      <c r="C35" s="83">
        <v>2231</v>
      </c>
      <c r="D35" s="83">
        <v>2231</v>
      </c>
      <c r="E35" s="8">
        <f t="shared" si="0"/>
        <v>100</v>
      </c>
      <c r="F35" s="10">
        <v>1714</v>
      </c>
      <c r="G35" s="8">
        <f t="shared" si="10"/>
        <v>76.826535186015235</v>
      </c>
      <c r="H35" s="10">
        <v>1705</v>
      </c>
      <c r="I35" s="8">
        <f t="shared" si="1"/>
        <v>76.423128641864636</v>
      </c>
      <c r="J35" s="10">
        <f t="shared" si="11"/>
        <v>9</v>
      </c>
      <c r="K35" s="8">
        <f t="shared" si="12"/>
        <v>0.5250875145857643</v>
      </c>
      <c r="L35" s="10">
        <v>546</v>
      </c>
      <c r="M35" s="8">
        <f t="shared" si="2"/>
        <v>24.473330345136709</v>
      </c>
      <c r="N35" s="10">
        <v>282</v>
      </c>
      <c r="O35" s="8">
        <f t="shared" si="3"/>
        <v>12.64007171671896</v>
      </c>
      <c r="P35" s="10">
        <v>962</v>
      </c>
      <c r="Q35" s="8">
        <f t="shared" si="4"/>
        <v>43.119677274764676</v>
      </c>
      <c r="R35" s="10">
        <v>441</v>
      </c>
      <c r="S35" s="8">
        <f t="shared" si="5"/>
        <v>19.766920663379651</v>
      </c>
      <c r="T35" s="10">
        <f t="shared" si="13"/>
        <v>2231</v>
      </c>
      <c r="U35" s="8">
        <f t="shared" si="6"/>
        <v>0</v>
      </c>
      <c r="V35" s="10">
        <v>514</v>
      </c>
      <c r="W35" s="8">
        <f t="shared" si="7"/>
        <v>23.038995965934557</v>
      </c>
      <c r="X35" s="10">
        <v>467</v>
      </c>
      <c r="Y35" s="8">
        <f t="shared" si="8"/>
        <v>90.856031128404666</v>
      </c>
      <c r="Z35" s="10">
        <v>348</v>
      </c>
      <c r="AA35" s="8">
        <f t="shared" si="14"/>
        <v>74.518201284796575</v>
      </c>
      <c r="AB35" s="10">
        <v>334</v>
      </c>
      <c r="AC35" s="8">
        <f t="shared" si="15"/>
        <v>95.977011494252878</v>
      </c>
      <c r="AD35" s="8">
        <f t="shared" si="9"/>
        <v>14.970865082922456</v>
      </c>
      <c r="AE35" s="10">
        <f t="shared" si="16"/>
        <v>14</v>
      </c>
      <c r="AF35" s="8">
        <f t="shared" si="17"/>
        <v>4.0229885057471266</v>
      </c>
    </row>
    <row r="36" spans="1:32" ht="25.5" customHeight="1">
      <c r="A36" s="58">
        <v>31</v>
      </c>
      <c r="B36" s="4" t="s">
        <v>48</v>
      </c>
      <c r="C36" s="83">
        <v>5136</v>
      </c>
      <c r="D36" s="83">
        <v>5205</v>
      </c>
      <c r="E36" s="8">
        <f t="shared" si="0"/>
        <v>101.34345794392523</v>
      </c>
      <c r="F36" s="10">
        <v>4512</v>
      </c>
      <c r="G36" s="8">
        <f t="shared" si="10"/>
        <v>86.685878962536023</v>
      </c>
      <c r="H36" s="10">
        <v>4421</v>
      </c>
      <c r="I36" s="8">
        <f t="shared" si="1"/>
        <v>86.078660436137071</v>
      </c>
      <c r="J36" s="10">
        <f t="shared" si="11"/>
        <v>91</v>
      </c>
      <c r="K36" s="8">
        <f t="shared" si="12"/>
        <v>2.0168439716312059</v>
      </c>
      <c r="L36" s="10">
        <v>743</v>
      </c>
      <c r="M36" s="8">
        <f t="shared" si="2"/>
        <v>14.274735830931796</v>
      </c>
      <c r="N36" s="10">
        <v>814</v>
      </c>
      <c r="O36" s="8">
        <f t="shared" si="3"/>
        <v>15.6388088376561</v>
      </c>
      <c r="P36" s="10">
        <v>2547</v>
      </c>
      <c r="Q36" s="8">
        <f t="shared" si="4"/>
        <v>48.933717579250718</v>
      </c>
      <c r="R36" s="10">
        <v>1101</v>
      </c>
      <c r="S36" s="8">
        <f t="shared" si="5"/>
        <v>21.152737752161382</v>
      </c>
      <c r="T36" s="10">
        <f t="shared" si="13"/>
        <v>5205</v>
      </c>
      <c r="U36" s="8">
        <f t="shared" si="6"/>
        <v>0</v>
      </c>
      <c r="V36" s="10">
        <v>1599</v>
      </c>
      <c r="W36" s="8">
        <f t="shared" si="7"/>
        <v>30.720461095100866</v>
      </c>
      <c r="X36" s="10">
        <v>1223</v>
      </c>
      <c r="Y36" s="8">
        <f t="shared" si="8"/>
        <v>76.48530331457161</v>
      </c>
      <c r="Z36" s="10">
        <v>1141</v>
      </c>
      <c r="AA36" s="8">
        <f t="shared" si="14"/>
        <v>93.295175797219954</v>
      </c>
      <c r="AB36" s="10">
        <v>1001</v>
      </c>
      <c r="AC36" s="8">
        <f t="shared" si="15"/>
        <v>87.730061349693258</v>
      </c>
      <c r="AD36" s="8">
        <f t="shared" si="9"/>
        <v>19.231508165225744</v>
      </c>
      <c r="AE36" s="10">
        <f t="shared" si="16"/>
        <v>140</v>
      </c>
      <c r="AF36" s="8">
        <f t="shared" si="17"/>
        <v>12.269938650306749</v>
      </c>
    </row>
    <row r="37" spans="1:32" ht="45.75" customHeight="1">
      <c r="A37" s="58">
        <v>32</v>
      </c>
      <c r="B37" s="7" t="s">
        <v>49</v>
      </c>
      <c r="C37" s="83">
        <v>6078</v>
      </c>
      <c r="D37" s="83">
        <v>5393</v>
      </c>
      <c r="E37" s="8">
        <f t="shared" si="0"/>
        <v>88.729845343863119</v>
      </c>
      <c r="F37" s="10">
        <v>4896</v>
      </c>
      <c r="G37" s="8">
        <f t="shared" si="10"/>
        <v>90.784350083441495</v>
      </c>
      <c r="H37" s="10">
        <v>4747</v>
      </c>
      <c r="I37" s="8">
        <f t="shared" si="1"/>
        <v>78.101349128002639</v>
      </c>
      <c r="J37" s="10">
        <f t="shared" si="11"/>
        <v>149</v>
      </c>
      <c r="K37" s="8">
        <f t="shared" si="12"/>
        <v>3.0433006535947711</v>
      </c>
      <c r="L37" s="10">
        <v>641</v>
      </c>
      <c r="M37" s="8">
        <f t="shared" si="2"/>
        <v>11.885777860189133</v>
      </c>
      <c r="N37" s="10">
        <v>292</v>
      </c>
      <c r="O37" s="8">
        <f t="shared" si="3"/>
        <v>5.414426107917671</v>
      </c>
      <c r="P37" s="10">
        <v>2856</v>
      </c>
      <c r="Q37" s="8">
        <f t="shared" si="4"/>
        <v>52.95753754867421</v>
      </c>
      <c r="R37" s="10">
        <v>1604</v>
      </c>
      <c r="S37" s="8">
        <f t="shared" si="5"/>
        <v>29.742258483218986</v>
      </c>
      <c r="T37" s="10">
        <f t="shared" si="13"/>
        <v>5393</v>
      </c>
      <c r="U37" s="8">
        <f t="shared" si="6"/>
        <v>0</v>
      </c>
      <c r="V37" s="10">
        <v>1092</v>
      </c>
      <c r="W37" s="8">
        <f t="shared" si="7"/>
        <v>20.248470239198962</v>
      </c>
      <c r="X37" s="10">
        <v>1092</v>
      </c>
      <c r="Y37" s="8">
        <f t="shared" si="8"/>
        <v>100</v>
      </c>
      <c r="Z37" s="10">
        <v>525</v>
      </c>
      <c r="AA37" s="8">
        <f t="shared" si="14"/>
        <v>48.07692307692308</v>
      </c>
      <c r="AB37" s="10">
        <v>473</v>
      </c>
      <c r="AC37" s="8">
        <f t="shared" si="15"/>
        <v>90.095238095238102</v>
      </c>
      <c r="AD37" s="8">
        <f t="shared" si="9"/>
        <v>8.7706285926200636</v>
      </c>
      <c r="AE37" s="10">
        <f t="shared" si="16"/>
        <v>52</v>
      </c>
      <c r="AF37" s="8">
        <f t="shared" si="17"/>
        <v>9.9047619047619051</v>
      </c>
    </row>
    <row r="38" spans="1:32" ht="30" customHeight="1">
      <c r="A38" s="58">
        <v>33</v>
      </c>
      <c r="B38" s="7" t="s">
        <v>50</v>
      </c>
      <c r="C38" s="83">
        <v>3693</v>
      </c>
      <c r="D38" s="83">
        <v>4842</v>
      </c>
      <c r="E38" s="8">
        <f t="shared" si="0"/>
        <v>131.11291632818848</v>
      </c>
      <c r="F38" s="10">
        <v>3519</v>
      </c>
      <c r="G38" s="8">
        <f t="shared" si="10"/>
        <v>72.676579925650557</v>
      </c>
      <c r="H38" s="10">
        <v>3370</v>
      </c>
      <c r="I38" s="8">
        <f t="shared" si="1"/>
        <v>91.253723260222046</v>
      </c>
      <c r="J38" s="10">
        <f t="shared" si="11"/>
        <v>149</v>
      </c>
      <c r="K38" s="8">
        <f t="shared" si="12"/>
        <v>4.2341574310883772</v>
      </c>
      <c r="L38" s="10">
        <v>596</v>
      </c>
      <c r="M38" s="8">
        <f t="shared" si="2"/>
        <v>12.308963238331268</v>
      </c>
      <c r="N38" s="10">
        <v>654</v>
      </c>
      <c r="O38" s="8">
        <f t="shared" si="3"/>
        <v>13.506815365551425</v>
      </c>
      <c r="P38" s="10">
        <v>3003</v>
      </c>
      <c r="Q38" s="8">
        <f t="shared" si="4"/>
        <v>62.019826517967779</v>
      </c>
      <c r="R38" s="10">
        <v>589</v>
      </c>
      <c r="S38" s="8">
        <f t="shared" si="5"/>
        <v>12.164394878149524</v>
      </c>
      <c r="T38" s="10">
        <f t="shared" si="13"/>
        <v>4842</v>
      </c>
      <c r="U38" s="8">
        <f t="shared" si="6"/>
        <v>0</v>
      </c>
      <c r="V38" s="10">
        <v>1567</v>
      </c>
      <c r="W38" s="8">
        <f t="shared" si="7"/>
        <v>32.362660057827341</v>
      </c>
      <c r="X38" s="10">
        <v>1296</v>
      </c>
      <c r="Y38" s="8">
        <f t="shared" si="8"/>
        <v>82.70580727504786</v>
      </c>
      <c r="Z38" s="10">
        <v>1195</v>
      </c>
      <c r="AA38" s="8">
        <f t="shared" si="14"/>
        <v>92.206790123456784</v>
      </c>
      <c r="AB38" s="10">
        <v>1159</v>
      </c>
      <c r="AC38" s="8">
        <f t="shared" si="15"/>
        <v>96.987447698744774</v>
      </c>
      <c r="AD38" s="8">
        <f t="shared" si="9"/>
        <v>23.936389921520032</v>
      </c>
      <c r="AE38" s="10">
        <f t="shared" si="16"/>
        <v>36</v>
      </c>
      <c r="AF38" s="8">
        <f t="shared" si="17"/>
        <v>3.01255230125523</v>
      </c>
    </row>
    <row r="39" spans="1:32" ht="44.25" customHeight="1">
      <c r="A39" s="58">
        <v>34</v>
      </c>
      <c r="B39" s="7" t="s">
        <v>51</v>
      </c>
      <c r="C39" s="83">
        <v>13698</v>
      </c>
      <c r="D39" s="83">
        <v>13561</v>
      </c>
      <c r="E39" s="8">
        <f t="shared" si="0"/>
        <v>98.999853993283693</v>
      </c>
      <c r="F39" s="10">
        <v>13380</v>
      </c>
      <c r="G39" s="8">
        <f t="shared" si="10"/>
        <v>98.665290170341422</v>
      </c>
      <c r="H39" s="10">
        <v>13139</v>
      </c>
      <c r="I39" s="8">
        <f t="shared" si="1"/>
        <v>95.919112279164835</v>
      </c>
      <c r="J39" s="10">
        <f t="shared" si="11"/>
        <v>241</v>
      </c>
      <c r="K39" s="8">
        <f t="shared" si="12"/>
        <v>1.8011958146487295</v>
      </c>
      <c r="L39" s="10">
        <v>2677</v>
      </c>
      <c r="M39" s="8">
        <f t="shared" si="2"/>
        <v>19.740432121524961</v>
      </c>
      <c r="N39" s="10">
        <v>1833</v>
      </c>
      <c r="O39" s="8">
        <f t="shared" si="3"/>
        <v>13.516702308089373</v>
      </c>
      <c r="P39" s="10">
        <v>5324</v>
      </c>
      <c r="Q39" s="8">
        <f t="shared" si="4"/>
        <v>39.259641619349608</v>
      </c>
      <c r="R39" s="10">
        <v>3727</v>
      </c>
      <c r="S39" s="8">
        <f t="shared" si="5"/>
        <v>27.483223951036059</v>
      </c>
      <c r="T39" s="10">
        <f t="shared" si="13"/>
        <v>13561</v>
      </c>
      <c r="U39" s="8">
        <f t="shared" si="6"/>
        <v>0</v>
      </c>
      <c r="V39" s="10">
        <v>4471</v>
      </c>
      <c r="W39" s="8">
        <f t="shared" si="7"/>
        <v>32.96954501880392</v>
      </c>
      <c r="X39" s="10">
        <v>4468</v>
      </c>
      <c r="Y39" s="8">
        <f t="shared" si="8"/>
        <v>99.932900917020802</v>
      </c>
      <c r="Z39" s="10">
        <v>3291</v>
      </c>
      <c r="AA39" s="8">
        <f t="shared" si="14"/>
        <v>73.657117278424352</v>
      </c>
      <c r="AB39" s="10">
        <v>3212</v>
      </c>
      <c r="AC39" s="8">
        <f t="shared" si="15"/>
        <v>97.599513825584935</v>
      </c>
      <c r="AD39" s="8">
        <f t="shared" si="9"/>
        <v>23.685568910847284</v>
      </c>
      <c r="AE39" s="10">
        <f t="shared" si="16"/>
        <v>79</v>
      </c>
      <c r="AF39" s="8">
        <f t="shared" si="17"/>
        <v>2.4004861744150716</v>
      </c>
    </row>
    <row r="40" spans="1:32" ht="29.25" customHeight="1">
      <c r="A40" s="58">
        <v>35</v>
      </c>
      <c r="B40" s="68" t="s">
        <v>52</v>
      </c>
      <c r="C40" s="83">
        <v>4305</v>
      </c>
      <c r="D40" s="40">
        <v>3958</v>
      </c>
      <c r="E40" s="8">
        <f t="shared" si="0"/>
        <v>91.939605110336814</v>
      </c>
      <c r="F40" s="10">
        <v>3508</v>
      </c>
      <c r="G40" s="8">
        <f t="shared" si="10"/>
        <v>88.630621526023248</v>
      </c>
      <c r="H40" s="10">
        <v>3373</v>
      </c>
      <c r="I40" s="8">
        <f t="shared" si="1"/>
        <v>78.350754936120794</v>
      </c>
      <c r="J40" s="10">
        <f t="shared" si="11"/>
        <v>135</v>
      </c>
      <c r="K40" s="8">
        <f t="shared" si="12"/>
        <v>3.8483466362599774</v>
      </c>
      <c r="L40" s="10">
        <v>333</v>
      </c>
      <c r="M40" s="8">
        <f t="shared" si="2"/>
        <v>8.4133400707427999</v>
      </c>
      <c r="N40" s="10">
        <v>788</v>
      </c>
      <c r="O40" s="8">
        <f t="shared" si="3"/>
        <v>19.909044972208186</v>
      </c>
      <c r="P40" s="10">
        <v>2037</v>
      </c>
      <c r="Q40" s="8">
        <f t="shared" si="4"/>
        <v>51.465386558868119</v>
      </c>
      <c r="R40" s="10">
        <v>800</v>
      </c>
      <c r="S40" s="8">
        <f t="shared" si="5"/>
        <v>20.212228398180898</v>
      </c>
      <c r="T40" s="10">
        <f t="shared" si="13"/>
        <v>3958</v>
      </c>
      <c r="U40" s="8">
        <f t="shared" si="6"/>
        <v>0</v>
      </c>
      <c r="V40" s="10">
        <v>1398</v>
      </c>
      <c r="W40" s="8">
        <f t="shared" si="7"/>
        <v>35.320869125821119</v>
      </c>
      <c r="X40" s="10">
        <v>1398</v>
      </c>
      <c r="Y40" s="8">
        <f t="shared" si="8"/>
        <v>100</v>
      </c>
      <c r="Z40" s="10">
        <v>1349</v>
      </c>
      <c r="AA40" s="8">
        <f t="shared" si="14"/>
        <v>96.494992846924177</v>
      </c>
      <c r="AB40" s="10">
        <v>1151</v>
      </c>
      <c r="AC40" s="8">
        <f t="shared" si="15"/>
        <v>85.322461082283169</v>
      </c>
      <c r="AD40" s="8">
        <f t="shared" si="9"/>
        <v>29.080343607882771</v>
      </c>
      <c r="AE40" s="10">
        <f t="shared" si="16"/>
        <v>198</v>
      </c>
      <c r="AF40" s="8">
        <f t="shared" si="17"/>
        <v>14.677538917716827</v>
      </c>
    </row>
    <row r="41" spans="1:32" ht="30" customHeight="1">
      <c r="A41" s="58">
        <v>36</v>
      </c>
      <c r="B41" s="7" t="s">
        <v>53</v>
      </c>
      <c r="C41" s="83">
        <v>4686</v>
      </c>
      <c r="D41" s="83">
        <v>4889</v>
      </c>
      <c r="E41" s="8">
        <f t="shared" si="0"/>
        <v>104.33205292360222</v>
      </c>
      <c r="F41" s="10">
        <v>4802</v>
      </c>
      <c r="G41" s="8">
        <f t="shared" si="10"/>
        <v>98.220494988750261</v>
      </c>
      <c r="H41" s="10">
        <v>4777</v>
      </c>
      <c r="I41" s="69">
        <f t="shared" si="1"/>
        <v>101.94195475885617</v>
      </c>
      <c r="J41" s="10">
        <f t="shared" si="11"/>
        <v>25</v>
      </c>
      <c r="K41" s="8">
        <f t="shared" si="12"/>
        <v>0.52061640982923785</v>
      </c>
      <c r="L41" s="10">
        <v>1439</v>
      </c>
      <c r="M41" s="8">
        <f t="shared" si="2"/>
        <v>29.433421967682552</v>
      </c>
      <c r="N41" s="10">
        <v>800</v>
      </c>
      <c r="O41" s="8">
        <f t="shared" si="3"/>
        <v>16.363264471262017</v>
      </c>
      <c r="P41" s="10">
        <v>2410</v>
      </c>
      <c r="Q41" s="8">
        <f t="shared" si="4"/>
        <v>49.294334219676827</v>
      </c>
      <c r="R41" s="10">
        <v>240</v>
      </c>
      <c r="S41" s="8">
        <f t="shared" si="5"/>
        <v>4.9089793413786049</v>
      </c>
      <c r="T41" s="10">
        <f t="shared" si="13"/>
        <v>4889</v>
      </c>
      <c r="U41" s="8">
        <f t="shared" si="6"/>
        <v>0</v>
      </c>
      <c r="V41" s="10">
        <v>1179</v>
      </c>
      <c r="W41" s="8">
        <f t="shared" si="7"/>
        <v>24.115361014522396</v>
      </c>
      <c r="X41" s="10">
        <v>1179</v>
      </c>
      <c r="Y41" s="8">
        <f>X41*100/V41</f>
        <v>100</v>
      </c>
      <c r="Z41" s="10">
        <v>1170</v>
      </c>
      <c r="AA41" s="8">
        <f t="shared" si="14"/>
        <v>99.236641221374043</v>
      </c>
      <c r="AB41" s="10">
        <v>1149</v>
      </c>
      <c r="AC41" s="8">
        <f t="shared" si="15"/>
        <v>98.205128205128204</v>
      </c>
      <c r="AD41" s="8">
        <f t="shared" si="9"/>
        <v>23.501738596850071</v>
      </c>
      <c r="AE41" s="10">
        <f t="shared" si="16"/>
        <v>21</v>
      </c>
      <c r="AF41" s="8">
        <f t="shared" si="17"/>
        <v>1.7948717948717949</v>
      </c>
    </row>
    <row r="42" spans="1:32" ht="31.5" customHeight="1">
      <c r="A42" s="58">
        <v>37</v>
      </c>
      <c r="B42" s="7" t="s">
        <v>54</v>
      </c>
      <c r="C42" s="83">
        <v>2732</v>
      </c>
      <c r="D42" s="83">
        <v>2741</v>
      </c>
      <c r="E42" s="8">
        <f t="shared" si="0"/>
        <v>100.32942898975109</v>
      </c>
      <c r="F42" s="10">
        <v>2695</v>
      </c>
      <c r="G42" s="8">
        <f t="shared" si="10"/>
        <v>98.321780372126966</v>
      </c>
      <c r="H42" s="10">
        <v>2665</v>
      </c>
      <c r="I42" s="8">
        <f t="shared" si="1"/>
        <v>97.547584187408489</v>
      </c>
      <c r="J42" s="10">
        <f t="shared" si="11"/>
        <v>30</v>
      </c>
      <c r="K42" s="8">
        <f t="shared" si="12"/>
        <v>1.1131725417439704</v>
      </c>
      <c r="L42" s="10">
        <v>419</v>
      </c>
      <c r="M42" s="8">
        <f t="shared" si="2"/>
        <v>15.286391827800072</v>
      </c>
      <c r="N42" s="10">
        <v>280</v>
      </c>
      <c r="O42" s="8">
        <f t="shared" si="3"/>
        <v>10.215249908792412</v>
      </c>
      <c r="P42" s="10">
        <v>1533</v>
      </c>
      <c r="Q42" s="8">
        <f t="shared" si="4"/>
        <v>55.928493250638454</v>
      </c>
      <c r="R42" s="10">
        <v>509</v>
      </c>
      <c r="S42" s="8">
        <f t="shared" si="5"/>
        <v>18.569865012769064</v>
      </c>
      <c r="T42" s="10">
        <f t="shared" si="13"/>
        <v>2741</v>
      </c>
      <c r="U42" s="8">
        <f t="shared" si="6"/>
        <v>0</v>
      </c>
      <c r="V42" s="10">
        <v>732</v>
      </c>
      <c r="W42" s="8">
        <f t="shared" si="7"/>
        <v>26.705581904414448</v>
      </c>
      <c r="X42" s="10">
        <v>730</v>
      </c>
      <c r="Y42" s="8">
        <f t="shared" ref="Y42:Y68" si="18">X42*100/V42</f>
        <v>99.726775956284158</v>
      </c>
      <c r="Z42" s="10">
        <v>716</v>
      </c>
      <c r="AA42" s="8">
        <f t="shared" si="14"/>
        <v>98.082191780821915</v>
      </c>
      <c r="AB42" s="10">
        <v>701</v>
      </c>
      <c r="AC42" s="8">
        <f t="shared" si="15"/>
        <v>97.905027932960891</v>
      </c>
      <c r="AD42" s="8">
        <f t="shared" si="9"/>
        <v>25.574607807369574</v>
      </c>
      <c r="AE42" s="10">
        <f t="shared" si="16"/>
        <v>15</v>
      </c>
      <c r="AF42" s="8">
        <f t="shared" si="17"/>
        <v>2.0949720670391061</v>
      </c>
    </row>
    <row r="43" spans="1:32" ht="31.5" customHeight="1">
      <c r="A43" s="58">
        <v>38</v>
      </c>
      <c r="B43" s="4" t="s">
        <v>55</v>
      </c>
      <c r="C43" s="83">
        <v>4334</v>
      </c>
      <c r="D43" s="83">
        <v>4093</v>
      </c>
      <c r="E43" s="8">
        <f t="shared" si="0"/>
        <v>94.439317028149517</v>
      </c>
      <c r="F43" s="10">
        <v>3854</v>
      </c>
      <c r="G43" s="8">
        <f t="shared" si="10"/>
        <v>94.160762277058396</v>
      </c>
      <c r="H43" s="10">
        <v>3810</v>
      </c>
      <c r="I43" s="8">
        <f t="shared" si="1"/>
        <v>87.909552376557457</v>
      </c>
      <c r="J43" s="10">
        <f t="shared" si="11"/>
        <v>44</v>
      </c>
      <c r="K43" s="8">
        <f t="shared" si="12"/>
        <v>1.141670991177997</v>
      </c>
      <c r="L43" s="10">
        <v>516</v>
      </c>
      <c r="M43" s="8">
        <f t="shared" si="2"/>
        <v>12.606889811873931</v>
      </c>
      <c r="N43" s="10">
        <v>290</v>
      </c>
      <c r="O43" s="8">
        <f t="shared" si="3"/>
        <v>7.0852675299291477</v>
      </c>
      <c r="P43" s="10">
        <v>2552</v>
      </c>
      <c r="Q43" s="8">
        <f t="shared" si="4"/>
        <v>62.350354263376495</v>
      </c>
      <c r="R43" s="10">
        <v>735</v>
      </c>
      <c r="S43" s="8">
        <f t="shared" si="5"/>
        <v>17.957488394820427</v>
      </c>
      <c r="T43" s="10">
        <f t="shared" si="13"/>
        <v>4093</v>
      </c>
      <c r="U43" s="8">
        <f t="shared" si="6"/>
        <v>0</v>
      </c>
      <c r="V43" s="10">
        <v>722</v>
      </c>
      <c r="W43" s="8">
        <f t="shared" si="7"/>
        <v>17.639872953823602</v>
      </c>
      <c r="X43" s="10">
        <v>594</v>
      </c>
      <c r="Y43" s="8">
        <f t="shared" si="18"/>
        <v>82.27146814404432</v>
      </c>
      <c r="Z43" s="10">
        <v>501</v>
      </c>
      <c r="AA43" s="8">
        <f t="shared" si="14"/>
        <v>84.343434343434339</v>
      </c>
      <c r="AB43" s="10">
        <v>463</v>
      </c>
      <c r="AC43" s="8">
        <f t="shared" si="15"/>
        <v>92.415169660678643</v>
      </c>
      <c r="AD43" s="8">
        <f t="shared" si="9"/>
        <v>11.311996090886881</v>
      </c>
      <c r="AE43" s="10">
        <f t="shared" si="16"/>
        <v>38</v>
      </c>
      <c r="AF43" s="8">
        <f t="shared" si="17"/>
        <v>7.584830339321357</v>
      </c>
    </row>
    <row r="44" spans="1:32" ht="29.25" customHeight="1">
      <c r="A44" s="58">
        <v>39</v>
      </c>
      <c r="B44" s="4" t="s">
        <v>56</v>
      </c>
      <c r="C44" s="83">
        <v>6990</v>
      </c>
      <c r="D44" s="83">
        <v>6831</v>
      </c>
      <c r="E44" s="8">
        <f t="shared" si="0"/>
        <v>97.725321888412012</v>
      </c>
      <c r="F44" s="10">
        <v>6704</v>
      </c>
      <c r="G44" s="8">
        <f t="shared" si="10"/>
        <v>98.140828575611181</v>
      </c>
      <c r="H44" s="10">
        <v>6521</v>
      </c>
      <c r="I44" s="8">
        <f t="shared" si="1"/>
        <v>93.290414878397712</v>
      </c>
      <c r="J44" s="10">
        <f t="shared" si="11"/>
        <v>183</v>
      </c>
      <c r="K44" s="8">
        <f t="shared" si="12"/>
        <v>2.7297136038186158</v>
      </c>
      <c r="L44" s="10">
        <v>841</v>
      </c>
      <c r="M44" s="8">
        <f t="shared" si="2"/>
        <v>12.31152100717318</v>
      </c>
      <c r="N44" s="10">
        <v>254</v>
      </c>
      <c r="O44" s="8">
        <f t="shared" si="3"/>
        <v>3.7183428487776315</v>
      </c>
      <c r="P44" s="10">
        <v>3793</v>
      </c>
      <c r="Q44" s="8">
        <f t="shared" si="4"/>
        <v>55.5262772654077</v>
      </c>
      <c r="R44" s="10">
        <v>1943</v>
      </c>
      <c r="S44" s="8">
        <f t="shared" si="5"/>
        <v>28.443858878641489</v>
      </c>
      <c r="T44" s="10">
        <f t="shared" si="13"/>
        <v>6831</v>
      </c>
      <c r="U44" s="8">
        <f t="shared" si="6"/>
        <v>0</v>
      </c>
      <c r="V44" s="10">
        <v>1769</v>
      </c>
      <c r="W44" s="8">
        <f t="shared" si="7"/>
        <v>25.89664763577807</v>
      </c>
      <c r="X44" s="10">
        <v>1769</v>
      </c>
      <c r="Y44" s="8">
        <f t="shared" si="18"/>
        <v>100</v>
      </c>
      <c r="Z44" s="10">
        <v>1757</v>
      </c>
      <c r="AA44" s="8">
        <f t="shared" si="14"/>
        <v>99.321650650084791</v>
      </c>
      <c r="AB44" s="10">
        <v>1716</v>
      </c>
      <c r="AC44" s="8">
        <f t="shared" si="15"/>
        <v>97.66647694934548</v>
      </c>
      <c r="AD44" s="8">
        <f t="shared" si="9"/>
        <v>25.120772946859905</v>
      </c>
      <c r="AE44" s="10">
        <f t="shared" si="16"/>
        <v>41</v>
      </c>
      <c r="AF44" s="8">
        <f t="shared" si="17"/>
        <v>2.3335230506545246</v>
      </c>
    </row>
    <row r="45" spans="1:32" ht="43.5" customHeight="1">
      <c r="A45" s="58">
        <v>40</v>
      </c>
      <c r="B45" s="4" t="s">
        <v>57</v>
      </c>
      <c r="C45" s="83">
        <v>2136</v>
      </c>
      <c r="D45" s="83">
        <v>2021</v>
      </c>
      <c r="E45" s="8">
        <f t="shared" si="0"/>
        <v>94.616104868913851</v>
      </c>
      <c r="F45" s="10">
        <v>1344</v>
      </c>
      <c r="G45" s="8">
        <f t="shared" si="10"/>
        <v>66.5017318159327</v>
      </c>
      <c r="H45" s="10">
        <v>1284</v>
      </c>
      <c r="I45" s="71">
        <f t="shared" si="1"/>
        <v>60.112359550561798</v>
      </c>
      <c r="J45" s="10">
        <f t="shared" si="11"/>
        <v>60</v>
      </c>
      <c r="K45" s="8">
        <f t="shared" si="12"/>
        <v>4.4642857142857144</v>
      </c>
      <c r="L45" s="10">
        <v>404</v>
      </c>
      <c r="M45" s="8">
        <f t="shared" si="2"/>
        <v>19.990103908955962</v>
      </c>
      <c r="N45" s="10">
        <v>213</v>
      </c>
      <c r="O45" s="8">
        <f t="shared" si="3"/>
        <v>10.53933696190005</v>
      </c>
      <c r="P45" s="10">
        <v>809</v>
      </c>
      <c r="Q45" s="8">
        <f t="shared" si="4"/>
        <v>40.029688273132116</v>
      </c>
      <c r="R45" s="10">
        <v>595</v>
      </c>
      <c r="S45" s="8">
        <f t="shared" si="5"/>
        <v>29.440870856011877</v>
      </c>
      <c r="T45" s="10">
        <f t="shared" si="13"/>
        <v>2021</v>
      </c>
      <c r="U45" s="8">
        <f t="shared" si="6"/>
        <v>0</v>
      </c>
      <c r="V45" s="10">
        <v>1090</v>
      </c>
      <c r="W45" s="8">
        <f t="shared" si="7"/>
        <v>53.933696190004945</v>
      </c>
      <c r="X45" s="10">
        <v>790</v>
      </c>
      <c r="Y45" s="8">
        <f t="shared" si="18"/>
        <v>72.477064220183493</v>
      </c>
      <c r="Z45" s="10">
        <v>330</v>
      </c>
      <c r="AA45" s="8">
        <f t="shared" si="14"/>
        <v>41.77215189873418</v>
      </c>
      <c r="AB45" s="10">
        <v>257</v>
      </c>
      <c r="AC45" s="8">
        <f t="shared" si="15"/>
        <v>77.878787878787875</v>
      </c>
      <c r="AD45" s="8">
        <f t="shared" si="9"/>
        <v>12.716476991588323</v>
      </c>
      <c r="AE45" s="10">
        <f t="shared" si="16"/>
        <v>73</v>
      </c>
      <c r="AF45" s="8">
        <f t="shared" si="17"/>
        <v>22.121212121212121</v>
      </c>
    </row>
    <row r="46" spans="1:32" ht="45.75" customHeight="1">
      <c r="A46" s="58">
        <v>41</v>
      </c>
      <c r="B46" s="4" t="s">
        <v>58</v>
      </c>
      <c r="C46" s="9">
        <v>2591</v>
      </c>
      <c r="D46" s="9">
        <v>2007</v>
      </c>
      <c r="E46" s="8">
        <f t="shared" si="0"/>
        <v>77.460439984561944</v>
      </c>
      <c r="F46" s="10">
        <v>1802</v>
      </c>
      <c r="G46" s="8">
        <f t="shared" si="10"/>
        <v>89.785749875435968</v>
      </c>
      <c r="H46" s="10">
        <v>1769</v>
      </c>
      <c r="I46" s="71">
        <f t="shared" si="1"/>
        <v>68.274797375530682</v>
      </c>
      <c r="J46" s="10">
        <f t="shared" si="11"/>
        <v>33</v>
      </c>
      <c r="K46" s="8">
        <f t="shared" si="12"/>
        <v>1.8312985571587126</v>
      </c>
      <c r="L46" s="10">
        <v>133</v>
      </c>
      <c r="M46" s="8">
        <f t="shared" si="2"/>
        <v>6.6268061783756851</v>
      </c>
      <c r="N46" s="10">
        <v>242</v>
      </c>
      <c r="O46" s="8">
        <f t="shared" si="3"/>
        <v>12.057797708021923</v>
      </c>
      <c r="P46" s="10">
        <v>1139</v>
      </c>
      <c r="Q46" s="8">
        <f t="shared" si="4"/>
        <v>56.751370204285003</v>
      </c>
      <c r="R46" s="10">
        <v>493</v>
      </c>
      <c r="S46" s="8">
        <f t="shared" si="5"/>
        <v>24.56402590931739</v>
      </c>
      <c r="T46" s="10">
        <f t="shared" si="13"/>
        <v>2007</v>
      </c>
      <c r="U46" s="8">
        <f t="shared" si="6"/>
        <v>0</v>
      </c>
      <c r="V46" s="66">
        <v>241</v>
      </c>
      <c r="W46" s="8">
        <f t="shared" si="7"/>
        <v>12.007972097658197</v>
      </c>
      <c r="X46" s="10">
        <v>241</v>
      </c>
      <c r="Y46" s="8">
        <f t="shared" si="18"/>
        <v>100</v>
      </c>
      <c r="Z46" s="10">
        <v>75</v>
      </c>
      <c r="AA46" s="8">
        <f t="shared" si="14"/>
        <v>31.120331950207468</v>
      </c>
      <c r="AB46" s="10">
        <v>59</v>
      </c>
      <c r="AC46" s="8">
        <f t="shared" si="15"/>
        <v>78.666666666666671</v>
      </c>
      <c r="AD46" s="8">
        <f t="shared" si="9"/>
        <v>2.9397110114598903</v>
      </c>
      <c r="AE46" s="10">
        <f t="shared" si="16"/>
        <v>16</v>
      </c>
      <c r="AF46" s="8">
        <f t="shared" si="17"/>
        <v>21.333333333333332</v>
      </c>
    </row>
    <row r="47" spans="1:32" ht="30" customHeight="1">
      <c r="A47" s="58">
        <v>42</v>
      </c>
      <c r="B47" s="4" t="s">
        <v>59</v>
      </c>
      <c r="C47" s="83">
        <v>8200</v>
      </c>
      <c r="D47" s="83">
        <v>6328</v>
      </c>
      <c r="E47" s="8">
        <f t="shared" si="0"/>
        <v>77.170731707317074</v>
      </c>
      <c r="F47" s="10">
        <v>5365</v>
      </c>
      <c r="G47" s="8">
        <f t="shared" si="10"/>
        <v>84.781921618204805</v>
      </c>
      <c r="H47" s="10">
        <v>5150</v>
      </c>
      <c r="I47" s="71">
        <f t="shared" si="1"/>
        <v>62.804878048780488</v>
      </c>
      <c r="J47" s="10">
        <f t="shared" si="11"/>
        <v>215</v>
      </c>
      <c r="K47" s="8">
        <f t="shared" si="12"/>
        <v>4.0074557315936623</v>
      </c>
      <c r="L47" s="10">
        <v>1495</v>
      </c>
      <c r="M47" s="8">
        <f t="shared" si="2"/>
        <v>23.625158027812894</v>
      </c>
      <c r="N47" s="10">
        <v>541</v>
      </c>
      <c r="O47" s="8">
        <f t="shared" si="3"/>
        <v>8.5493046776232617</v>
      </c>
      <c r="P47" s="10">
        <v>2630</v>
      </c>
      <c r="Q47" s="8">
        <f t="shared" si="4"/>
        <v>41.561314791403284</v>
      </c>
      <c r="R47" s="10">
        <v>1662</v>
      </c>
      <c r="S47" s="8">
        <f t="shared" si="5"/>
        <v>26.264222503160557</v>
      </c>
      <c r="T47" s="10">
        <f t="shared" si="13"/>
        <v>6328</v>
      </c>
      <c r="U47" s="8">
        <f t="shared" si="6"/>
        <v>0</v>
      </c>
      <c r="V47" s="10">
        <v>1777</v>
      </c>
      <c r="W47" s="8">
        <f t="shared" si="7"/>
        <v>28.081542351453855</v>
      </c>
      <c r="X47" s="10">
        <v>1658</v>
      </c>
      <c r="Y47" s="8">
        <f t="shared" si="18"/>
        <v>93.303320202588637</v>
      </c>
      <c r="Z47" s="10">
        <v>257</v>
      </c>
      <c r="AA47" s="8">
        <f t="shared" si="14"/>
        <v>15.500603136308806</v>
      </c>
      <c r="AB47" s="10">
        <v>225</v>
      </c>
      <c r="AC47" s="8">
        <f t="shared" si="15"/>
        <v>87.548638132295721</v>
      </c>
      <c r="AD47" s="8">
        <f t="shared" si="9"/>
        <v>3.5556257901390644</v>
      </c>
      <c r="AE47" s="10">
        <f t="shared" si="16"/>
        <v>32</v>
      </c>
      <c r="AF47" s="8">
        <f t="shared" si="17"/>
        <v>12.45136186770428</v>
      </c>
    </row>
    <row r="48" spans="1:32" ht="27" customHeight="1">
      <c r="A48" s="58">
        <v>43</v>
      </c>
      <c r="B48" s="4" t="s">
        <v>64</v>
      </c>
      <c r="C48" s="83">
        <v>7775</v>
      </c>
      <c r="D48" s="83">
        <v>7495</v>
      </c>
      <c r="E48" s="8">
        <f t="shared" si="0"/>
        <v>96.39871382636656</v>
      </c>
      <c r="F48" s="10">
        <v>6811</v>
      </c>
      <c r="G48" s="8">
        <f t="shared" si="10"/>
        <v>90.873915943962643</v>
      </c>
      <c r="H48" s="10">
        <v>6738</v>
      </c>
      <c r="I48" s="8">
        <f t="shared" si="1"/>
        <v>86.662379421221871</v>
      </c>
      <c r="J48" s="10">
        <f t="shared" si="11"/>
        <v>73</v>
      </c>
      <c r="K48" s="8">
        <f t="shared" si="12"/>
        <v>1.07179562472471</v>
      </c>
      <c r="L48" s="10">
        <v>2375</v>
      </c>
      <c r="M48" s="8">
        <f t="shared" si="2"/>
        <v>31.687791861240829</v>
      </c>
      <c r="N48" s="10">
        <v>1495</v>
      </c>
      <c r="O48" s="67">
        <f t="shared" si="3"/>
        <v>19.946631087391594</v>
      </c>
      <c r="P48" s="10">
        <v>3362</v>
      </c>
      <c r="Q48" s="8">
        <f t="shared" si="4"/>
        <v>44.856571047364909</v>
      </c>
      <c r="R48" s="10">
        <v>263</v>
      </c>
      <c r="S48" s="8">
        <f t="shared" si="5"/>
        <v>3.5090060040026683</v>
      </c>
      <c r="T48" s="10">
        <f t="shared" si="13"/>
        <v>7495</v>
      </c>
      <c r="U48" s="8">
        <f t="shared" si="6"/>
        <v>0</v>
      </c>
      <c r="V48" s="10">
        <v>1839</v>
      </c>
      <c r="W48" s="8">
        <f t="shared" si="7"/>
        <v>24.536357571714476</v>
      </c>
      <c r="X48" s="10">
        <v>1714</v>
      </c>
      <c r="Y48" s="8">
        <f t="shared" si="18"/>
        <v>93.202827623708544</v>
      </c>
      <c r="Z48" s="10">
        <v>1656</v>
      </c>
      <c r="AA48" s="8">
        <f t="shared" si="14"/>
        <v>96.616102683780625</v>
      </c>
      <c r="AB48" s="10">
        <v>1478</v>
      </c>
      <c r="AC48" s="8">
        <f t="shared" si="15"/>
        <v>89.251207729468604</v>
      </c>
      <c r="AD48" s="8">
        <f t="shared" si="9"/>
        <v>19.719813208805871</v>
      </c>
      <c r="AE48" s="10">
        <f t="shared" si="16"/>
        <v>178</v>
      </c>
      <c r="AF48" s="8">
        <f t="shared" si="17"/>
        <v>10.748792270531402</v>
      </c>
    </row>
    <row r="49" spans="1:32" ht="31.5" customHeight="1">
      <c r="A49" s="58">
        <v>44</v>
      </c>
      <c r="B49" s="4" t="s">
        <v>60</v>
      </c>
      <c r="C49" s="83">
        <v>4248</v>
      </c>
      <c r="D49" s="83">
        <v>4169</v>
      </c>
      <c r="E49" s="8">
        <f t="shared" si="0"/>
        <v>98.140301318267419</v>
      </c>
      <c r="F49" s="10">
        <v>4040</v>
      </c>
      <c r="G49" s="8">
        <f t="shared" si="10"/>
        <v>96.90573278963781</v>
      </c>
      <c r="H49" s="10">
        <v>3971</v>
      </c>
      <c r="I49" s="8">
        <f t="shared" si="1"/>
        <v>93.479284369114879</v>
      </c>
      <c r="J49" s="10">
        <f t="shared" si="11"/>
        <v>69</v>
      </c>
      <c r="K49" s="8">
        <f t="shared" si="12"/>
        <v>1.7079207920792079</v>
      </c>
      <c r="L49" s="10">
        <v>433</v>
      </c>
      <c r="M49" s="8">
        <f t="shared" si="2"/>
        <v>10.386183737107221</v>
      </c>
      <c r="N49" s="10">
        <v>112</v>
      </c>
      <c r="O49" s="8">
        <f t="shared" si="3"/>
        <v>2.6864955624850082</v>
      </c>
      <c r="P49" s="10">
        <v>2597</v>
      </c>
      <c r="Q49" s="8">
        <f t="shared" si="4"/>
        <v>62.29311585512113</v>
      </c>
      <c r="R49" s="10">
        <v>1027</v>
      </c>
      <c r="S49" s="8">
        <f t="shared" si="5"/>
        <v>24.634204845286639</v>
      </c>
      <c r="T49" s="10">
        <f t="shared" si="13"/>
        <v>4169</v>
      </c>
      <c r="U49" s="8">
        <f t="shared" si="6"/>
        <v>0</v>
      </c>
      <c r="V49" s="10">
        <v>1156</v>
      </c>
      <c r="W49" s="8">
        <f t="shared" si="7"/>
        <v>27.728472055648837</v>
      </c>
      <c r="X49" s="10">
        <v>1145</v>
      </c>
      <c r="Y49" s="8">
        <f t="shared" si="18"/>
        <v>99.048442906574394</v>
      </c>
      <c r="Z49" s="10">
        <v>1119</v>
      </c>
      <c r="AA49" s="8">
        <f t="shared" si="14"/>
        <v>97.729257641921393</v>
      </c>
      <c r="AB49" s="10">
        <v>1100</v>
      </c>
      <c r="AC49" s="8">
        <f t="shared" si="15"/>
        <v>98.30205540661305</v>
      </c>
      <c r="AD49" s="8">
        <f t="shared" si="9"/>
        <v>26.385224274406333</v>
      </c>
      <c r="AE49" s="10">
        <f t="shared" si="16"/>
        <v>19</v>
      </c>
      <c r="AF49" s="8">
        <f t="shared" si="17"/>
        <v>1.6979445933869526</v>
      </c>
    </row>
    <row r="50" spans="1:32" ht="25.5" customHeight="1">
      <c r="A50" s="58">
        <v>45</v>
      </c>
      <c r="B50" s="4" t="s">
        <v>61</v>
      </c>
      <c r="C50" s="83">
        <v>4602</v>
      </c>
      <c r="D50" s="83">
        <v>3884</v>
      </c>
      <c r="E50" s="8">
        <f t="shared" si="0"/>
        <v>84.3980877879183</v>
      </c>
      <c r="F50" s="10">
        <v>3765</v>
      </c>
      <c r="G50" s="8">
        <f t="shared" si="10"/>
        <v>96.936148300720902</v>
      </c>
      <c r="H50" s="10">
        <v>3722</v>
      </c>
      <c r="I50" s="8">
        <f t="shared" si="1"/>
        <v>80.877879182963923</v>
      </c>
      <c r="J50" s="10">
        <f t="shared" si="11"/>
        <v>43</v>
      </c>
      <c r="K50" s="8">
        <f t="shared" si="12"/>
        <v>1.1420982735723773</v>
      </c>
      <c r="L50" s="10">
        <v>573</v>
      </c>
      <c r="M50" s="8">
        <f t="shared" si="2"/>
        <v>14.752832131822863</v>
      </c>
      <c r="N50" s="10">
        <v>503</v>
      </c>
      <c r="O50" s="8">
        <f t="shared" si="3"/>
        <v>12.950566426364572</v>
      </c>
      <c r="P50" s="10">
        <v>2027</v>
      </c>
      <c r="Q50" s="8">
        <f t="shared" si="4"/>
        <v>52.188465499485069</v>
      </c>
      <c r="R50" s="10">
        <v>781</v>
      </c>
      <c r="S50" s="8">
        <f t="shared" si="5"/>
        <v>20.108135942327497</v>
      </c>
      <c r="T50" s="10">
        <f t="shared" si="13"/>
        <v>3884</v>
      </c>
      <c r="U50" s="8">
        <f t="shared" si="6"/>
        <v>0</v>
      </c>
      <c r="V50" s="10">
        <v>1349</v>
      </c>
      <c r="W50" s="8">
        <f t="shared" si="7"/>
        <v>34.732234809474768</v>
      </c>
      <c r="X50" s="10">
        <v>1327</v>
      </c>
      <c r="Y50" s="8">
        <f t="shared" si="18"/>
        <v>98.369162342475903</v>
      </c>
      <c r="Z50" s="10">
        <v>1310</v>
      </c>
      <c r="AA50" s="8">
        <f t="shared" si="14"/>
        <v>98.718914845516196</v>
      </c>
      <c r="AB50" s="10">
        <v>1286</v>
      </c>
      <c r="AC50" s="8">
        <f t="shared" si="15"/>
        <v>98.167938931297712</v>
      </c>
      <c r="AD50" s="8">
        <f t="shared" si="9"/>
        <v>33.110195674562306</v>
      </c>
      <c r="AE50" s="10">
        <f t="shared" si="16"/>
        <v>24</v>
      </c>
      <c r="AF50" s="8">
        <f t="shared" si="17"/>
        <v>1.83206106870229</v>
      </c>
    </row>
    <row r="51" spans="1:32" ht="25.5" customHeight="1">
      <c r="A51" s="58">
        <v>46</v>
      </c>
      <c r="B51" s="7" t="s">
        <v>62</v>
      </c>
      <c r="C51" s="83">
        <v>3685</v>
      </c>
      <c r="D51" s="83">
        <v>3477</v>
      </c>
      <c r="E51" s="8">
        <f t="shared" si="0"/>
        <v>94.355495251017643</v>
      </c>
      <c r="F51" s="10">
        <v>3424</v>
      </c>
      <c r="G51" s="8">
        <f t="shared" si="10"/>
        <v>98.475697440322122</v>
      </c>
      <c r="H51" s="10">
        <v>3380</v>
      </c>
      <c r="I51" s="8">
        <f t="shared" si="1"/>
        <v>91.723202170963361</v>
      </c>
      <c r="J51" s="10">
        <f t="shared" si="11"/>
        <v>44</v>
      </c>
      <c r="K51" s="8">
        <f t="shared" si="12"/>
        <v>1.2850467289719627</v>
      </c>
      <c r="L51" s="10">
        <v>583</v>
      </c>
      <c r="M51" s="8">
        <f t="shared" si="2"/>
        <v>16.767328156456717</v>
      </c>
      <c r="N51" s="10">
        <v>605</v>
      </c>
      <c r="O51" s="67">
        <f t="shared" si="3"/>
        <v>17.400057520851309</v>
      </c>
      <c r="P51" s="10">
        <v>1659</v>
      </c>
      <c r="Q51" s="8">
        <f t="shared" si="4"/>
        <v>47.713546160483176</v>
      </c>
      <c r="R51" s="10">
        <v>630</v>
      </c>
      <c r="S51" s="8">
        <f t="shared" si="5"/>
        <v>18.119068162208801</v>
      </c>
      <c r="T51" s="10">
        <f t="shared" si="13"/>
        <v>3477</v>
      </c>
      <c r="U51" s="8">
        <f t="shared" si="6"/>
        <v>0</v>
      </c>
      <c r="V51" s="10">
        <v>545</v>
      </c>
      <c r="W51" s="8">
        <f t="shared" si="7"/>
        <v>15.674431981593328</v>
      </c>
      <c r="X51" s="10">
        <v>545</v>
      </c>
      <c r="Y51" s="8">
        <f t="shared" si="18"/>
        <v>100</v>
      </c>
      <c r="Z51" s="10">
        <v>607</v>
      </c>
      <c r="AA51" s="8">
        <f t="shared" si="14"/>
        <v>111.37614678899082</v>
      </c>
      <c r="AB51" s="10">
        <v>598</v>
      </c>
      <c r="AC51" s="8">
        <f t="shared" si="15"/>
        <v>98.51729818780889</v>
      </c>
      <c r="AD51" s="8">
        <f t="shared" si="9"/>
        <v>17.198734541271211</v>
      </c>
      <c r="AE51" s="10">
        <f t="shared" si="16"/>
        <v>9</v>
      </c>
      <c r="AF51" s="8">
        <f t="shared" si="17"/>
        <v>1.4827018121911038</v>
      </c>
    </row>
    <row r="52" spans="1:32" ht="30.75" customHeight="1">
      <c r="A52" s="58">
        <v>47</v>
      </c>
      <c r="B52" s="38" t="s">
        <v>63</v>
      </c>
      <c r="C52" s="83">
        <v>3481</v>
      </c>
      <c r="D52" s="83">
        <v>3705</v>
      </c>
      <c r="E52" s="8">
        <f t="shared" si="0"/>
        <v>106.4349324906636</v>
      </c>
      <c r="F52" s="10">
        <v>3547</v>
      </c>
      <c r="G52" s="8">
        <f t="shared" si="10"/>
        <v>95.735492577597839</v>
      </c>
      <c r="H52" s="10">
        <v>3525</v>
      </c>
      <c r="I52" s="69">
        <f t="shared" si="1"/>
        <v>101.26400459638035</v>
      </c>
      <c r="J52" s="10">
        <f t="shared" si="11"/>
        <v>22</v>
      </c>
      <c r="K52" s="8">
        <f t="shared" si="12"/>
        <v>0.62024245841556247</v>
      </c>
      <c r="L52" s="10">
        <v>333</v>
      </c>
      <c r="M52" s="8">
        <f t="shared" si="2"/>
        <v>8.9878542510121466</v>
      </c>
      <c r="N52" s="10">
        <v>267</v>
      </c>
      <c r="O52" s="8">
        <f t="shared" si="3"/>
        <v>7.2064777327935223</v>
      </c>
      <c r="P52" s="10">
        <v>1970</v>
      </c>
      <c r="Q52" s="8">
        <f t="shared" si="4"/>
        <v>53.171390013495277</v>
      </c>
      <c r="R52" s="10">
        <v>1135</v>
      </c>
      <c r="S52" s="8">
        <f t="shared" si="5"/>
        <v>30.634278002699055</v>
      </c>
      <c r="T52" s="10">
        <f t="shared" si="13"/>
        <v>3705</v>
      </c>
      <c r="U52" s="8">
        <f t="shared" si="6"/>
        <v>0</v>
      </c>
      <c r="V52" s="10">
        <v>862</v>
      </c>
      <c r="W52" s="8">
        <f t="shared" si="7"/>
        <v>23.265856950067477</v>
      </c>
      <c r="X52" s="10">
        <v>856</v>
      </c>
      <c r="Y52" s="8">
        <f t="shared" si="18"/>
        <v>99.303944315545237</v>
      </c>
      <c r="Z52" s="10">
        <v>785</v>
      </c>
      <c r="AA52" s="8">
        <f t="shared" si="14"/>
        <v>91.705607476635521</v>
      </c>
      <c r="AB52" s="10">
        <v>775</v>
      </c>
      <c r="AC52" s="8">
        <f t="shared" si="15"/>
        <v>98.726114649681534</v>
      </c>
      <c r="AD52" s="8">
        <f t="shared" si="9"/>
        <v>20.917678812415655</v>
      </c>
      <c r="AE52" s="10">
        <f t="shared" si="16"/>
        <v>10</v>
      </c>
      <c r="AF52" s="8">
        <f t="shared" si="17"/>
        <v>1.2738853503184713</v>
      </c>
    </row>
    <row r="53" spans="1:32" ht="25.5" customHeight="1">
      <c r="A53" s="58">
        <v>48</v>
      </c>
      <c r="B53" s="13" t="s">
        <v>65</v>
      </c>
      <c r="C53" s="83">
        <v>4565</v>
      </c>
      <c r="D53" s="83">
        <v>3969</v>
      </c>
      <c r="E53" s="8">
        <f t="shared" si="0"/>
        <v>86.944140197152251</v>
      </c>
      <c r="F53" s="10">
        <v>3521</v>
      </c>
      <c r="G53" s="8">
        <f t="shared" si="10"/>
        <v>88.71252204585538</v>
      </c>
      <c r="H53" s="10">
        <v>3479</v>
      </c>
      <c r="I53" s="8">
        <f t="shared" si="1"/>
        <v>76.210295728368024</v>
      </c>
      <c r="J53" s="10">
        <f t="shared" si="11"/>
        <v>42</v>
      </c>
      <c r="K53" s="8">
        <f t="shared" si="12"/>
        <v>1.1928429423459244</v>
      </c>
      <c r="L53" s="10">
        <v>587</v>
      </c>
      <c r="M53" s="8">
        <f t="shared" si="2"/>
        <v>14.789619551524314</v>
      </c>
      <c r="N53" s="10">
        <v>238</v>
      </c>
      <c r="O53" s="8">
        <f t="shared" si="3"/>
        <v>5.9964726631393299</v>
      </c>
      <c r="P53" s="10">
        <v>2012</v>
      </c>
      <c r="Q53" s="8">
        <f t="shared" si="4"/>
        <v>50.692869740488788</v>
      </c>
      <c r="R53" s="10">
        <v>1132</v>
      </c>
      <c r="S53" s="8">
        <f t="shared" si="5"/>
        <v>28.521038044847568</v>
      </c>
      <c r="T53" s="10">
        <f t="shared" si="13"/>
        <v>3969</v>
      </c>
      <c r="U53" s="8">
        <f t="shared" si="6"/>
        <v>0</v>
      </c>
      <c r="V53" s="10">
        <v>1972</v>
      </c>
      <c r="W53" s="8">
        <f t="shared" si="7"/>
        <v>49.685059208868729</v>
      </c>
      <c r="X53" s="10">
        <v>1889</v>
      </c>
      <c r="Y53" s="8">
        <f t="shared" si="18"/>
        <v>95.791075050709935</v>
      </c>
      <c r="Z53" s="10">
        <v>1679</v>
      </c>
      <c r="AA53" s="8">
        <f t="shared" si="14"/>
        <v>88.88300688194812</v>
      </c>
      <c r="AB53" s="10">
        <v>1518</v>
      </c>
      <c r="AC53" s="8">
        <f t="shared" si="15"/>
        <v>90.410958904109592</v>
      </c>
      <c r="AD53" s="8">
        <f t="shared" si="9"/>
        <v>38.246409674981102</v>
      </c>
      <c r="AE53" s="10">
        <f t="shared" si="16"/>
        <v>161</v>
      </c>
      <c r="AF53" s="8">
        <f t="shared" si="17"/>
        <v>9.5890410958904102</v>
      </c>
    </row>
    <row r="54" spans="1:32" ht="24.75" customHeight="1">
      <c r="A54" s="58">
        <v>49</v>
      </c>
      <c r="B54" s="19" t="s">
        <v>66</v>
      </c>
      <c r="C54" s="83">
        <v>142</v>
      </c>
      <c r="D54" s="83">
        <v>164</v>
      </c>
      <c r="E54" s="8">
        <f t="shared" si="0"/>
        <v>115.49295774647888</v>
      </c>
      <c r="F54" s="10">
        <v>173</v>
      </c>
      <c r="G54" s="8">
        <f t="shared" si="10"/>
        <v>105.48780487804878</v>
      </c>
      <c r="H54" s="10">
        <v>170</v>
      </c>
      <c r="I54" s="69">
        <f t="shared" si="1"/>
        <v>119.71830985915493</v>
      </c>
      <c r="J54" s="10">
        <f t="shared" si="11"/>
        <v>3</v>
      </c>
      <c r="K54" s="8">
        <f t="shared" si="12"/>
        <v>1.7341040462427746</v>
      </c>
      <c r="L54" s="10">
        <v>16</v>
      </c>
      <c r="M54" s="8">
        <f t="shared" si="2"/>
        <v>9.7560975609756095</v>
      </c>
      <c r="N54" s="10">
        <v>46</v>
      </c>
      <c r="O54" s="67">
        <f t="shared" si="3"/>
        <v>28.048780487804876</v>
      </c>
      <c r="P54" s="10">
        <v>57</v>
      </c>
      <c r="Q54" s="8">
        <f t="shared" si="4"/>
        <v>34.756097560975611</v>
      </c>
      <c r="R54" s="10">
        <v>45</v>
      </c>
      <c r="S54" s="8">
        <f t="shared" si="5"/>
        <v>27.439024390243901</v>
      </c>
      <c r="T54" s="10">
        <f t="shared" si="13"/>
        <v>164</v>
      </c>
      <c r="U54" s="8">
        <f t="shared" si="6"/>
        <v>0</v>
      </c>
      <c r="V54" s="10">
        <v>28</v>
      </c>
      <c r="W54" s="8">
        <f t="shared" si="7"/>
        <v>17.073170731707318</v>
      </c>
      <c r="X54" s="10">
        <v>22</v>
      </c>
      <c r="Y54" s="8">
        <f t="shared" si="18"/>
        <v>78.571428571428569</v>
      </c>
      <c r="Z54" s="10">
        <v>20</v>
      </c>
      <c r="AA54" s="8">
        <f t="shared" si="14"/>
        <v>90.909090909090907</v>
      </c>
      <c r="AB54" s="10">
        <v>20</v>
      </c>
      <c r="AC54" s="8">
        <f t="shared" si="15"/>
        <v>100</v>
      </c>
      <c r="AD54" s="8">
        <f t="shared" si="9"/>
        <v>12.195121951219512</v>
      </c>
      <c r="AE54" s="10">
        <f t="shared" si="16"/>
        <v>0</v>
      </c>
      <c r="AF54" s="8">
        <f t="shared" si="17"/>
        <v>0</v>
      </c>
    </row>
    <row r="55" spans="1:32" ht="25.5" customHeight="1">
      <c r="A55" s="59"/>
      <c r="B55" s="63" t="s">
        <v>72</v>
      </c>
      <c r="C55" s="25">
        <f>SUM(C6:C54)</f>
        <v>329113</v>
      </c>
      <c r="D55" s="5">
        <f>SUM(D6:D54)</f>
        <v>321562</v>
      </c>
      <c r="E55" s="6">
        <f>D55*100/C55</f>
        <v>97.705651250482362</v>
      </c>
      <c r="F55" s="14">
        <f>SUM(F6:F54)</f>
        <v>304287</v>
      </c>
      <c r="G55" s="8">
        <f t="shared" si="10"/>
        <v>94.627785621435365</v>
      </c>
      <c r="H55" s="14">
        <f>SUM(H6:H54)</f>
        <v>297292</v>
      </c>
      <c r="I55" s="15">
        <f t="shared" si="1"/>
        <v>90.331284391683099</v>
      </c>
      <c r="J55" s="14">
        <f>SUM(J6:J54)</f>
        <v>6995</v>
      </c>
      <c r="K55" s="15">
        <f t="shared" si="12"/>
        <v>2.2988165777703289</v>
      </c>
      <c r="L55" s="14">
        <f>SUM(L6:L54)</f>
        <v>53713</v>
      </c>
      <c r="M55" s="15">
        <f t="shared" si="2"/>
        <v>16.703777187603013</v>
      </c>
      <c r="N55" s="14">
        <f>SUM(N6:N54)</f>
        <v>36055</v>
      </c>
      <c r="O55" s="15">
        <f t="shared" si="3"/>
        <v>11.212456695753852</v>
      </c>
      <c r="P55" s="14">
        <f>SUM(P6:P54)</f>
        <v>168365</v>
      </c>
      <c r="Q55" s="15">
        <f t="shared" si="4"/>
        <v>52.358487632245101</v>
      </c>
      <c r="R55" s="14">
        <f>SUM(R6:R54)</f>
        <v>63429</v>
      </c>
      <c r="S55" s="15">
        <f t="shared" si="5"/>
        <v>19.725278484398032</v>
      </c>
      <c r="T55" s="10">
        <f t="shared" si="13"/>
        <v>321562</v>
      </c>
      <c r="U55" s="8">
        <f t="shared" si="6"/>
        <v>0</v>
      </c>
      <c r="V55" s="14">
        <f>SUM(V6:V54)</f>
        <v>99929</v>
      </c>
      <c r="W55" s="15">
        <f t="shared" si="7"/>
        <v>31.076122178615634</v>
      </c>
      <c r="X55" s="32">
        <f>SUM(X6:X54)</f>
        <v>94115</v>
      </c>
      <c r="Y55" s="15">
        <f t="shared" si="18"/>
        <v>94.181869127080233</v>
      </c>
      <c r="Z55" s="32">
        <f>SUM(Z6:Z54)</f>
        <v>87566</v>
      </c>
      <c r="AA55" s="15">
        <f t="shared" si="14"/>
        <v>93.041491791956645</v>
      </c>
      <c r="AB55" s="32">
        <f>SUM(AB6:AB54)</f>
        <v>84197</v>
      </c>
      <c r="AC55" s="15">
        <f t="shared" si="15"/>
        <v>96.152616312267313</v>
      </c>
      <c r="AD55" s="15">
        <f t="shared" si="9"/>
        <v>26.183753055398338</v>
      </c>
      <c r="AE55" s="32">
        <f t="shared" si="16"/>
        <v>3369</v>
      </c>
      <c r="AF55" s="15">
        <f t="shared" si="17"/>
        <v>3.8473836877326817</v>
      </c>
    </row>
    <row r="56" spans="1:32" ht="15.75">
      <c r="A56" s="59">
        <v>50</v>
      </c>
      <c r="B56" s="22" t="s">
        <v>74</v>
      </c>
      <c r="C56" s="20">
        <v>4028</v>
      </c>
      <c r="D56" s="21">
        <v>3617</v>
      </c>
      <c r="E56" s="30">
        <f t="shared" ref="E56:E67" si="19">D56*100/C56</f>
        <v>89.79642502482622</v>
      </c>
      <c r="F56" s="33">
        <v>3646</v>
      </c>
      <c r="G56" s="8">
        <f t="shared" si="10"/>
        <v>100.80176942217307</v>
      </c>
      <c r="H56" s="33">
        <v>3558</v>
      </c>
      <c r="I56" s="8">
        <f t="shared" si="1"/>
        <v>88.331678252234354</v>
      </c>
      <c r="J56" s="10">
        <f t="shared" si="11"/>
        <v>88</v>
      </c>
      <c r="K56" s="8">
        <f t="shared" si="12"/>
        <v>2.4136039495337358</v>
      </c>
      <c r="L56" s="33">
        <v>375</v>
      </c>
      <c r="M56" s="8">
        <f t="shared" si="2"/>
        <v>10.367708045341443</v>
      </c>
      <c r="N56" s="33">
        <v>522</v>
      </c>
      <c r="O56" s="8">
        <f t="shared" si="3"/>
        <v>14.431849599115289</v>
      </c>
      <c r="P56" s="33">
        <v>2148</v>
      </c>
      <c r="Q56" s="8">
        <f t="shared" si="4"/>
        <v>59.386231683715785</v>
      </c>
      <c r="R56" s="33">
        <v>572</v>
      </c>
      <c r="S56" s="8">
        <f t="shared" si="5"/>
        <v>15.814210671827482</v>
      </c>
      <c r="T56" s="10">
        <f t="shared" si="13"/>
        <v>3617</v>
      </c>
      <c r="U56" s="8">
        <f t="shared" si="6"/>
        <v>0</v>
      </c>
      <c r="V56" s="21">
        <v>60</v>
      </c>
      <c r="W56" s="8">
        <f t="shared" si="7"/>
        <v>1.658833287254631</v>
      </c>
      <c r="X56" s="10">
        <v>42</v>
      </c>
      <c r="Y56" s="8">
        <f t="shared" si="18"/>
        <v>70</v>
      </c>
      <c r="Z56" s="10">
        <v>42</v>
      </c>
      <c r="AA56" s="8">
        <f t="shared" si="14"/>
        <v>100</v>
      </c>
      <c r="AB56" s="10">
        <v>42</v>
      </c>
      <c r="AC56" s="8">
        <f t="shared" si="15"/>
        <v>100</v>
      </c>
      <c r="AD56" s="8">
        <f t="shared" si="9"/>
        <v>1.1611833010782417</v>
      </c>
      <c r="AE56" s="10">
        <f t="shared" si="16"/>
        <v>0</v>
      </c>
      <c r="AF56" s="8">
        <f t="shared" si="17"/>
        <v>0</v>
      </c>
    </row>
    <row r="57" spans="1:32" ht="15.75">
      <c r="A57" s="59">
        <v>51</v>
      </c>
      <c r="B57" s="22" t="s">
        <v>75</v>
      </c>
      <c r="C57" s="20">
        <v>1471</v>
      </c>
      <c r="D57" s="21">
        <v>934</v>
      </c>
      <c r="E57" s="30">
        <f t="shared" si="19"/>
        <v>63.494221617946977</v>
      </c>
      <c r="F57" s="33">
        <v>933</v>
      </c>
      <c r="G57" s="8">
        <f t="shared" si="10"/>
        <v>99.892933618843685</v>
      </c>
      <c r="H57" s="33">
        <v>917</v>
      </c>
      <c r="I57" s="70">
        <f t="shared" si="1"/>
        <v>62.338545207341944</v>
      </c>
      <c r="J57" s="10">
        <f t="shared" si="11"/>
        <v>16</v>
      </c>
      <c r="K57" s="8">
        <f t="shared" si="12"/>
        <v>1.714898177920686</v>
      </c>
      <c r="L57" s="33">
        <v>98</v>
      </c>
      <c r="M57" s="8">
        <f t="shared" si="2"/>
        <v>10.492505353319057</v>
      </c>
      <c r="N57" s="33">
        <v>128</v>
      </c>
      <c r="O57" s="8">
        <f t="shared" si="3"/>
        <v>13.704496788008566</v>
      </c>
      <c r="P57" s="33">
        <v>529</v>
      </c>
      <c r="Q57" s="8">
        <f t="shared" si="4"/>
        <v>56.638115631691647</v>
      </c>
      <c r="R57" s="33">
        <v>179</v>
      </c>
      <c r="S57" s="8">
        <f t="shared" si="5"/>
        <v>19.16488222698073</v>
      </c>
      <c r="T57" s="10">
        <f t="shared" si="13"/>
        <v>934</v>
      </c>
      <c r="U57" s="8">
        <f t="shared" si="6"/>
        <v>0</v>
      </c>
      <c r="V57" s="21">
        <v>62</v>
      </c>
      <c r="W57" s="8">
        <f t="shared" si="7"/>
        <v>6.6381156316916492</v>
      </c>
      <c r="X57" s="10">
        <v>60</v>
      </c>
      <c r="Y57" s="8">
        <f t="shared" si="18"/>
        <v>96.774193548387103</v>
      </c>
      <c r="Z57" s="10">
        <v>60</v>
      </c>
      <c r="AA57" s="8">
        <f t="shared" si="14"/>
        <v>100</v>
      </c>
      <c r="AB57" s="10">
        <v>59</v>
      </c>
      <c r="AC57" s="8">
        <f t="shared" si="15"/>
        <v>98.333333333333329</v>
      </c>
      <c r="AD57" s="8">
        <f t="shared" si="9"/>
        <v>6.3169164882226978</v>
      </c>
      <c r="AE57" s="10">
        <f t="shared" si="16"/>
        <v>1</v>
      </c>
      <c r="AF57" s="8">
        <f t="shared" si="17"/>
        <v>1.6666666666666667</v>
      </c>
    </row>
    <row r="58" spans="1:32" ht="15.75">
      <c r="A58" s="62">
        <v>52</v>
      </c>
      <c r="B58" s="22" t="s">
        <v>76</v>
      </c>
      <c r="C58" s="20">
        <v>5911</v>
      </c>
      <c r="D58" s="21">
        <v>5009</v>
      </c>
      <c r="E58" s="30">
        <f t="shared" si="19"/>
        <v>84.740314667568938</v>
      </c>
      <c r="F58" s="33">
        <v>3579</v>
      </c>
      <c r="G58" s="8">
        <f t="shared" si="10"/>
        <v>71.451387502495507</v>
      </c>
      <c r="H58" s="33">
        <v>3137</v>
      </c>
      <c r="I58" s="70">
        <f t="shared" si="1"/>
        <v>53.070546438842833</v>
      </c>
      <c r="J58" s="10">
        <f t="shared" si="11"/>
        <v>442</v>
      </c>
      <c r="K58" s="8">
        <f t="shared" si="12"/>
        <v>12.349818385023749</v>
      </c>
      <c r="L58" s="33">
        <v>759</v>
      </c>
      <c r="M58" s="8">
        <f t="shared" si="2"/>
        <v>15.152725094829307</v>
      </c>
      <c r="N58" s="33">
        <v>318</v>
      </c>
      <c r="O58" s="8">
        <f t="shared" si="3"/>
        <v>6.3485725693751247</v>
      </c>
      <c r="P58" s="33">
        <v>3097</v>
      </c>
      <c r="Q58" s="8">
        <f t="shared" si="4"/>
        <v>61.828708325014972</v>
      </c>
      <c r="R58" s="33">
        <v>835</v>
      </c>
      <c r="S58" s="8">
        <f t="shared" si="5"/>
        <v>16.669994010780595</v>
      </c>
      <c r="T58" s="10">
        <f t="shared" si="13"/>
        <v>5009</v>
      </c>
      <c r="U58" s="8">
        <f t="shared" si="6"/>
        <v>0</v>
      </c>
      <c r="V58" s="21">
        <v>931</v>
      </c>
      <c r="W58" s="8">
        <f t="shared" si="7"/>
        <v>18.586544220403272</v>
      </c>
      <c r="X58" s="10">
        <v>931</v>
      </c>
      <c r="Y58" s="8">
        <f t="shared" si="18"/>
        <v>100</v>
      </c>
      <c r="Z58" s="10">
        <v>923</v>
      </c>
      <c r="AA58" s="8">
        <f t="shared" si="14"/>
        <v>99.140708915145012</v>
      </c>
      <c r="AB58" s="10">
        <v>918</v>
      </c>
      <c r="AC58" s="8">
        <f t="shared" si="15"/>
        <v>99.458288190682552</v>
      </c>
      <c r="AD58" s="8">
        <f t="shared" si="9"/>
        <v>18.327011379516868</v>
      </c>
      <c r="AE58" s="10">
        <f t="shared" si="16"/>
        <v>5</v>
      </c>
      <c r="AF58" s="8">
        <f t="shared" si="17"/>
        <v>0.54171180931744312</v>
      </c>
    </row>
    <row r="59" spans="1:32" ht="15.75">
      <c r="A59" s="59">
        <v>53</v>
      </c>
      <c r="B59" s="22" t="s">
        <v>77</v>
      </c>
      <c r="C59" s="20">
        <v>993</v>
      </c>
      <c r="D59" s="26">
        <v>993</v>
      </c>
      <c r="E59" s="30">
        <f t="shared" si="19"/>
        <v>100</v>
      </c>
      <c r="F59" s="33">
        <v>984</v>
      </c>
      <c r="G59" s="8">
        <f t="shared" si="10"/>
        <v>99.09365558912387</v>
      </c>
      <c r="H59" s="33">
        <v>984</v>
      </c>
      <c r="I59" s="69">
        <f t="shared" si="1"/>
        <v>99.09365558912387</v>
      </c>
      <c r="J59" s="10">
        <f t="shared" si="11"/>
        <v>0</v>
      </c>
      <c r="K59" s="8">
        <f t="shared" si="12"/>
        <v>0</v>
      </c>
      <c r="L59" s="33">
        <v>203</v>
      </c>
      <c r="M59" s="8">
        <f t="shared" si="2"/>
        <v>20.443101711983886</v>
      </c>
      <c r="N59" s="33">
        <v>88</v>
      </c>
      <c r="O59" s="8">
        <f t="shared" si="3"/>
        <v>8.8620342396777438</v>
      </c>
      <c r="P59" s="33">
        <v>673</v>
      </c>
      <c r="Q59" s="8">
        <f t="shared" si="4"/>
        <v>67.774420946626378</v>
      </c>
      <c r="R59" s="33">
        <v>29</v>
      </c>
      <c r="S59" s="8">
        <f t="shared" si="5"/>
        <v>2.9204431017119838</v>
      </c>
      <c r="T59" s="10">
        <f t="shared" si="13"/>
        <v>993</v>
      </c>
      <c r="U59" s="8">
        <f t="shared" si="6"/>
        <v>0</v>
      </c>
      <c r="V59" s="21">
        <v>271</v>
      </c>
      <c r="W59" s="8">
        <f t="shared" si="7"/>
        <v>27.291037260825782</v>
      </c>
      <c r="X59" s="10">
        <v>271</v>
      </c>
      <c r="Y59" s="8">
        <f t="shared" si="18"/>
        <v>100</v>
      </c>
      <c r="Z59" s="10">
        <v>269</v>
      </c>
      <c r="AA59" s="8">
        <f t="shared" si="14"/>
        <v>99.261992619926204</v>
      </c>
      <c r="AB59" s="10">
        <v>268</v>
      </c>
      <c r="AC59" s="8">
        <f t="shared" si="15"/>
        <v>99.628252788104092</v>
      </c>
      <c r="AD59" s="8">
        <f t="shared" si="9"/>
        <v>26.988922457200403</v>
      </c>
      <c r="AE59" s="10">
        <f t="shared" si="16"/>
        <v>1</v>
      </c>
      <c r="AF59" s="8">
        <f t="shared" si="17"/>
        <v>0.37174721189591076</v>
      </c>
    </row>
    <row r="60" spans="1:32" ht="15.75">
      <c r="A60" s="59">
        <v>54</v>
      </c>
      <c r="B60" s="22" t="s">
        <v>78</v>
      </c>
      <c r="C60" s="20">
        <v>590</v>
      </c>
      <c r="D60" s="26">
        <v>1628</v>
      </c>
      <c r="E60" s="30">
        <f t="shared" si="19"/>
        <v>275.93220338983053</v>
      </c>
      <c r="F60" s="33">
        <v>1468</v>
      </c>
      <c r="G60" s="8">
        <f t="shared" si="10"/>
        <v>90.171990171990174</v>
      </c>
      <c r="H60" s="33">
        <v>1446</v>
      </c>
      <c r="I60" s="69">
        <f t="shared" si="1"/>
        <v>245.08474576271186</v>
      </c>
      <c r="J60" s="10">
        <f t="shared" si="11"/>
        <v>22</v>
      </c>
      <c r="K60" s="8">
        <f t="shared" si="12"/>
        <v>1.4986376021798364</v>
      </c>
      <c r="L60" s="33">
        <v>1169</v>
      </c>
      <c r="M60" s="8">
        <f t="shared" si="2"/>
        <v>71.805896805896808</v>
      </c>
      <c r="N60" s="33">
        <v>372</v>
      </c>
      <c r="O60" s="8">
        <f t="shared" si="3"/>
        <v>22.850122850122851</v>
      </c>
      <c r="P60" s="33">
        <v>58</v>
      </c>
      <c r="Q60" s="8">
        <f t="shared" si="4"/>
        <v>3.5626535626535625</v>
      </c>
      <c r="R60" s="33">
        <v>29</v>
      </c>
      <c r="S60" s="8">
        <f t="shared" si="5"/>
        <v>1.7813267813267812</v>
      </c>
      <c r="T60" s="10">
        <f t="shared" si="13"/>
        <v>1628</v>
      </c>
      <c r="U60" s="8">
        <f t="shared" si="6"/>
        <v>0</v>
      </c>
      <c r="V60" s="21">
        <v>392</v>
      </c>
      <c r="W60" s="8">
        <f t="shared" si="7"/>
        <v>24.078624078624077</v>
      </c>
      <c r="X60" s="10">
        <v>392</v>
      </c>
      <c r="Y60" s="8">
        <f t="shared" si="18"/>
        <v>100</v>
      </c>
      <c r="Z60" s="10">
        <v>346</v>
      </c>
      <c r="AA60" s="8">
        <f t="shared" si="14"/>
        <v>88.265306122448976</v>
      </c>
      <c r="AB60" s="10">
        <v>334</v>
      </c>
      <c r="AC60" s="8">
        <f t="shared" si="15"/>
        <v>96.531791907514446</v>
      </c>
      <c r="AD60" s="8">
        <f t="shared" si="9"/>
        <v>20.515970515970515</v>
      </c>
      <c r="AE60" s="10">
        <f t="shared" si="16"/>
        <v>12</v>
      </c>
      <c r="AF60" s="8">
        <f t="shared" si="17"/>
        <v>3.4682080924855492</v>
      </c>
    </row>
    <row r="61" spans="1:32" ht="15.75" customHeight="1">
      <c r="A61" s="59">
        <v>55</v>
      </c>
      <c r="B61" s="64" t="s">
        <v>79</v>
      </c>
      <c r="C61" s="83">
        <v>341</v>
      </c>
      <c r="D61" s="83">
        <v>355</v>
      </c>
      <c r="E61" s="30">
        <f t="shared" si="19"/>
        <v>104.10557184750733</v>
      </c>
      <c r="F61" s="33">
        <v>372</v>
      </c>
      <c r="G61" s="8">
        <f t="shared" si="10"/>
        <v>104.78873239436619</v>
      </c>
      <c r="H61" s="33">
        <v>362</v>
      </c>
      <c r="I61" s="69">
        <f t="shared" si="1"/>
        <v>106.158357771261</v>
      </c>
      <c r="J61" s="10">
        <f t="shared" si="11"/>
        <v>10</v>
      </c>
      <c r="K61" s="8">
        <f t="shared" si="12"/>
        <v>2.6881720430107525</v>
      </c>
      <c r="L61" s="33">
        <v>121</v>
      </c>
      <c r="M61" s="8">
        <f t="shared" si="2"/>
        <v>34.08450704225352</v>
      </c>
      <c r="N61" s="33">
        <v>73</v>
      </c>
      <c r="O61" s="8">
        <f t="shared" si="3"/>
        <v>20.56338028169014</v>
      </c>
      <c r="P61" s="33">
        <v>123</v>
      </c>
      <c r="Q61" s="8">
        <f t="shared" si="4"/>
        <v>34.647887323943664</v>
      </c>
      <c r="R61" s="33">
        <v>38</v>
      </c>
      <c r="S61" s="8">
        <f t="shared" si="5"/>
        <v>10.704225352112676</v>
      </c>
      <c r="T61" s="10">
        <f t="shared" si="13"/>
        <v>355</v>
      </c>
      <c r="U61" s="8">
        <f t="shared" si="6"/>
        <v>0</v>
      </c>
      <c r="V61" s="84">
        <v>4</v>
      </c>
      <c r="W61" s="8">
        <f t="shared" si="7"/>
        <v>1.1267605633802817</v>
      </c>
      <c r="X61" s="10">
        <v>4</v>
      </c>
      <c r="Y61" s="8">
        <f t="shared" si="18"/>
        <v>100</v>
      </c>
      <c r="Z61" s="10">
        <v>1</v>
      </c>
      <c r="AA61" s="8">
        <v>0</v>
      </c>
      <c r="AB61" s="10">
        <v>1</v>
      </c>
      <c r="AC61" s="8">
        <v>0</v>
      </c>
      <c r="AD61" s="8">
        <f t="shared" si="9"/>
        <v>0.28169014084507044</v>
      </c>
      <c r="AE61" s="10">
        <f t="shared" si="16"/>
        <v>0</v>
      </c>
      <c r="AF61" s="8">
        <v>0</v>
      </c>
    </row>
    <row r="62" spans="1:32" ht="15.75">
      <c r="A62" s="62">
        <v>56</v>
      </c>
      <c r="B62" s="42" t="s">
        <v>80</v>
      </c>
      <c r="C62" s="26">
        <v>1355</v>
      </c>
      <c r="D62" s="21">
        <v>674</v>
      </c>
      <c r="E62" s="30">
        <f t="shared" si="19"/>
        <v>49.741697416974169</v>
      </c>
      <c r="F62" s="33">
        <v>601</v>
      </c>
      <c r="G62" s="8">
        <f t="shared" si="10"/>
        <v>89.169139465875375</v>
      </c>
      <c r="H62" s="33">
        <v>598</v>
      </c>
      <c r="I62" s="70">
        <f t="shared" si="1"/>
        <v>44.132841328413285</v>
      </c>
      <c r="J62" s="10">
        <f t="shared" si="11"/>
        <v>3</v>
      </c>
      <c r="K62" s="8">
        <f t="shared" si="12"/>
        <v>0.49916805324459235</v>
      </c>
      <c r="L62" s="33">
        <v>141</v>
      </c>
      <c r="M62" s="8">
        <f t="shared" si="2"/>
        <v>20.919881305637983</v>
      </c>
      <c r="N62" s="33">
        <v>77</v>
      </c>
      <c r="O62" s="8">
        <f t="shared" si="3"/>
        <v>11.424332344213649</v>
      </c>
      <c r="P62" s="33">
        <v>226</v>
      </c>
      <c r="Q62" s="8">
        <f t="shared" si="4"/>
        <v>33.531157270029674</v>
      </c>
      <c r="R62" s="33">
        <v>230</v>
      </c>
      <c r="S62" s="8">
        <f t="shared" si="5"/>
        <v>34.124629080118694</v>
      </c>
      <c r="T62" s="10">
        <f t="shared" si="13"/>
        <v>674</v>
      </c>
      <c r="U62" s="8">
        <f t="shared" si="6"/>
        <v>0</v>
      </c>
      <c r="V62" s="21">
        <v>100</v>
      </c>
      <c r="W62" s="8">
        <f t="shared" si="7"/>
        <v>14.836795252225519</v>
      </c>
      <c r="X62" s="10">
        <v>100</v>
      </c>
      <c r="Y62" s="8">
        <f t="shared" si="18"/>
        <v>100</v>
      </c>
      <c r="Z62" s="10">
        <v>86</v>
      </c>
      <c r="AA62" s="8">
        <f t="shared" si="14"/>
        <v>86</v>
      </c>
      <c r="AB62" s="10">
        <v>81</v>
      </c>
      <c r="AC62" s="8">
        <f t="shared" si="15"/>
        <v>94.186046511627907</v>
      </c>
      <c r="AD62" s="8">
        <f t="shared" si="9"/>
        <v>12.01780415430267</v>
      </c>
      <c r="AE62" s="10">
        <f t="shared" si="16"/>
        <v>5</v>
      </c>
      <c r="AF62" s="8">
        <f t="shared" si="17"/>
        <v>5.8139534883720927</v>
      </c>
    </row>
    <row r="63" spans="1:32" ht="15.75">
      <c r="A63" s="59">
        <v>57</v>
      </c>
      <c r="B63" s="42" t="s">
        <v>81</v>
      </c>
      <c r="C63" s="26">
        <v>623</v>
      </c>
      <c r="D63" s="21">
        <v>0</v>
      </c>
      <c r="E63" s="30">
        <f t="shared" si="19"/>
        <v>0</v>
      </c>
      <c r="F63" s="33">
        <v>0</v>
      </c>
      <c r="G63" s="8" t="e">
        <f t="shared" si="10"/>
        <v>#DIV/0!</v>
      </c>
      <c r="H63" s="33">
        <v>0</v>
      </c>
      <c r="I63" s="8">
        <f t="shared" si="1"/>
        <v>0</v>
      </c>
      <c r="J63" s="10">
        <f t="shared" si="11"/>
        <v>0</v>
      </c>
      <c r="K63" s="8">
        <v>0</v>
      </c>
      <c r="L63" s="33"/>
      <c r="M63" s="8">
        <v>0</v>
      </c>
      <c r="N63" s="33"/>
      <c r="O63" s="8">
        <v>0</v>
      </c>
      <c r="P63" s="33"/>
      <c r="Q63" s="8">
        <v>0</v>
      </c>
      <c r="R63" s="33"/>
      <c r="S63" s="8">
        <v>0</v>
      </c>
      <c r="T63" s="10">
        <f t="shared" si="13"/>
        <v>0</v>
      </c>
      <c r="U63" s="8">
        <f t="shared" si="6"/>
        <v>0</v>
      </c>
      <c r="V63" s="21"/>
      <c r="W63" s="8">
        <v>0</v>
      </c>
      <c r="X63" s="10"/>
      <c r="Y63" s="8">
        <v>0</v>
      </c>
      <c r="Z63" s="10">
        <v>0</v>
      </c>
      <c r="AA63" s="8">
        <v>0</v>
      </c>
      <c r="AB63" s="10">
        <v>0</v>
      </c>
      <c r="AC63" s="8">
        <v>0</v>
      </c>
      <c r="AD63" s="8">
        <v>0</v>
      </c>
      <c r="AE63" s="10">
        <f t="shared" si="16"/>
        <v>0</v>
      </c>
      <c r="AF63" s="8">
        <v>0</v>
      </c>
    </row>
    <row r="64" spans="1:32" ht="15.75">
      <c r="A64" s="59">
        <v>58</v>
      </c>
      <c r="B64" s="42" t="s">
        <v>82</v>
      </c>
      <c r="C64" s="26">
        <v>116</v>
      </c>
      <c r="D64" s="21">
        <v>15</v>
      </c>
      <c r="E64" s="30">
        <f t="shared" si="19"/>
        <v>12.931034482758621</v>
      </c>
      <c r="F64" s="33"/>
      <c r="G64" s="8">
        <f t="shared" si="10"/>
        <v>0</v>
      </c>
      <c r="H64" s="33"/>
      <c r="I64" s="8">
        <f t="shared" si="1"/>
        <v>0</v>
      </c>
      <c r="J64" s="10">
        <f t="shared" si="11"/>
        <v>0</v>
      </c>
      <c r="K64" s="8">
        <v>0</v>
      </c>
      <c r="L64" s="33"/>
      <c r="M64" s="8">
        <v>0</v>
      </c>
      <c r="N64" s="33"/>
      <c r="O64" s="8">
        <v>0</v>
      </c>
      <c r="P64" s="33"/>
      <c r="Q64" s="8">
        <v>0</v>
      </c>
      <c r="R64" s="33"/>
      <c r="S64" s="8">
        <v>0</v>
      </c>
      <c r="T64" s="10">
        <f t="shared" si="13"/>
        <v>0</v>
      </c>
      <c r="U64" s="8">
        <f t="shared" si="6"/>
        <v>-15</v>
      </c>
      <c r="V64" s="21"/>
      <c r="W64" s="8">
        <f>V64*100/D64</f>
        <v>0</v>
      </c>
      <c r="X64" s="10"/>
      <c r="Y64" s="8" t="e">
        <f t="shared" si="18"/>
        <v>#DIV/0!</v>
      </c>
      <c r="Z64" s="10">
        <v>0</v>
      </c>
      <c r="AA64" s="8">
        <v>0</v>
      </c>
      <c r="AB64" s="10">
        <v>0</v>
      </c>
      <c r="AC64" s="8">
        <v>0</v>
      </c>
      <c r="AD64" s="8">
        <f>AB64*100/D64</f>
        <v>0</v>
      </c>
      <c r="AE64" s="10">
        <f t="shared" si="16"/>
        <v>0</v>
      </c>
      <c r="AF64" s="8">
        <v>0</v>
      </c>
    </row>
    <row r="65" spans="1:32" ht="15.75">
      <c r="A65" s="59">
        <v>59</v>
      </c>
      <c r="B65" s="42" t="s">
        <v>83</v>
      </c>
      <c r="C65" s="26">
        <v>4</v>
      </c>
      <c r="D65" s="26">
        <v>0</v>
      </c>
      <c r="E65" s="30">
        <f t="shared" si="19"/>
        <v>0</v>
      </c>
      <c r="F65" s="33">
        <v>21</v>
      </c>
      <c r="G65" s="8" t="e">
        <f t="shared" si="10"/>
        <v>#DIV/0!</v>
      </c>
      <c r="H65" s="33">
        <v>20</v>
      </c>
      <c r="I65" s="8">
        <f t="shared" si="1"/>
        <v>500</v>
      </c>
      <c r="J65" s="10">
        <f t="shared" si="11"/>
        <v>1</v>
      </c>
      <c r="K65" s="8">
        <f t="shared" si="12"/>
        <v>4.7619047619047619</v>
      </c>
      <c r="L65" s="33"/>
      <c r="M65" s="8">
        <v>0</v>
      </c>
      <c r="N65" s="33"/>
      <c r="O65" s="8">
        <v>0</v>
      </c>
      <c r="P65" s="33"/>
      <c r="Q65" s="8">
        <v>0</v>
      </c>
      <c r="R65" s="33"/>
      <c r="S65" s="8">
        <v>0</v>
      </c>
      <c r="T65" s="10">
        <f t="shared" si="13"/>
        <v>0</v>
      </c>
      <c r="U65" s="8">
        <f t="shared" si="6"/>
        <v>0</v>
      </c>
      <c r="V65" s="21"/>
      <c r="W65" s="8" t="e">
        <f>V65*100/D65</f>
        <v>#DIV/0!</v>
      </c>
      <c r="X65" s="10"/>
      <c r="Y65" s="8" t="e">
        <f t="shared" si="18"/>
        <v>#DIV/0!</v>
      </c>
      <c r="Z65" s="10">
        <v>5</v>
      </c>
      <c r="AA65" s="8" t="e">
        <f t="shared" si="14"/>
        <v>#DIV/0!</v>
      </c>
      <c r="AB65" s="10">
        <v>4</v>
      </c>
      <c r="AC65" s="8">
        <f t="shared" si="15"/>
        <v>80</v>
      </c>
      <c r="AD65" s="8" t="e">
        <f>AB65*100/D65</f>
        <v>#DIV/0!</v>
      </c>
      <c r="AE65" s="10">
        <f t="shared" si="16"/>
        <v>1</v>
      </c>
      <c r="AF65" s="8">
        <f t="shared" si="17"/>
        <v>20</v>
      </c>
    </row>
    <row r="66" spans="1:32" ht="31.5">
      <c r="B66" s="42" t="s">
        <v>73</v>
      </c>
      <c r="C66" s="83">
        <f>SUM(C56:C65)</f>
        <v>15432</v>
      </c>
      <c r="D66" s="84">
        <f>SUM(D56:D65)</f>
        <v>13225</v>
      </c>
      <c r="E66" s="30">
        <f t="shared" si="19"/>
        <v>85.698548470710207</v>
      </c>
      <c r="F66" s="33">
        <f>SUM(F56:F65)</f>
        <v>11604</v>
      </c>
      <c r="G66" s="8">
        <f t="shared" si="10"/>
        <v>87.742911153119096</v>
      </c>
      <c r="H66" s="33">
        <f>SUM(H56:H65)</f>
        <v>11022</v>
      </c>
      <c r="I66" s="8">
        <f t="shared" si="1"/>
        <v>71.423017107309491</v>
      </c>
      <c r="J66" s="33">
        <f>SUM(J56:J65)</f>
        <v>582</v>
      </c>
      <c r="K66" s="8">
        <f t="shared" si="12"/>
        <v>5.0155118924508786</v>
      </c>
      <c r="L66" s="33">
        <f>SUM(L56:L65)</f>
        <v>2866</v>
      </c>
      <c r="M66" s="8">
        <f>L66*100/D66</f>
        <v>21.671077504725897</v>
      </c>
      <c r="N66" s="33">
        <f>SUM(N56:N65)</f>
        <v>1578</v>
      </c>
      <c r="O66" s="8">
        <f>N66*100/D66</f>
        <v>11.931947069943289</v>
      </c>
      <c r="P66" s="33">
        <f>SUM(P56:P65)</f>
        <v>6854</v>
      </c>
      <c r="Q66" s="8">
        <f>P66*100/D66</f>
        <v>51.826086956521742</v>
      </c>
      <c r="R66" s="33">
        <f>SUM(R56:R65)</f>
        <v>1912</v>
      </c>
      <c r="S66" s="8">
        <f>R66*100/D66</f>
        <v>14.457466918714555</v>
      </c>
      <c r="T66" s="10">
        <f t="shared" si="13"/>
        <v>13210</v>
      </c>
      <c r="U66" s="8">
        <f t="shared" si="6"/>
        <v>-15</v>
      </c>
      <c r="V66" s="84">
        <f>SUM(V56:V65)</f>
        <v>1820</v>
      </c>
      <c r="W66" s="8">
        <f>V66*100/D66</f>
        <v>13.761814744801512</v>
      </c>
      <c r="X66" s="10">
        <f>SUM(X56:X65)</f>
        <v>1800</v>
      </c>
      <c r="Y66" s="8">
        <f t="shared" si="18"/>
        <v>98.901098901098905</v>
      </c>
      <c r="Z66" s="10">
        <f>SUM(Z56:Z65)</f>
        <v>1732</v>
      </c>
      <c r="AA66" s="8">
        <f t="shared" si="14"/>
        <v>96.222222222222229</v>
      </c>
      <c r="AB66" s="10">
        <f>SUM(AB56:AB65)</f>
        <v>1707</v>
      </c>
      <c r="AC66" s="8">
        <f t="shared" si="15"/>
        <v>98.556581986143186</v>
      </c>
      <c r="AD66" s="8">
        <f>AB66*100/D66</f>
        <v>12.907372400756143</v>
      </c>
      <c r="AE66" s="10">
        <f t="shared" si="16"/>
        <v>25</v>
      </c>
      <c r="AF66" s="8">
        <f t="shared" si="17"/>
        <v>1.4434180138568129</v>
      </c>
    </row>
    <row r="67" spans="1:32" ht="15.75">
      <c r="B67" s="42" t="s">
        <v>71</v>
      </c>
      <c r="C67" s="25">
        <f>C55+C66</f>
        <v>344545</v>
      </c>
      <c r="D67" s="5">
        <f>D55+D66</f>
        <v>334787</v>
      </c>
      <c r="E67" s="6">
        <f t="shared" si="19"/>
        <v>97.167859060500078</v>
      </c>
      <c r="F67" s="14">
        <f>F55+F66</f>
        <v>315891</v>
      </c>
      <c r="G67" s="8">
        <f t="shared" si="10"/>
        <v>94.355814293864455</v>
      </c>
      <c r="H67" s="14">
        <f>H55+H66</f>
        <v>308314</v>
      </c>
      <c r="I67" s="15">
        <f t="shared" si="1"/>
        <v>89.484392459620665</v>
      </c>
      <c r="J67" s="14">
        <f>J55+J66</f>
        <v>7577</v>
      </c>
      <c r="K67" s="15">
        <f>J67*100/F67</f>
        <v>2.3986121795176185</v>
      </c>
      <c r="L67" s="14">
        <f>L55+L66</f>
        <v>56579</v>
      </c>
      <c r="M67" s="15">
        <f>L67*100/D67</f>
        <v>16.899999103907859</v>
      </c>
      <c r="N67" s="14">
        <f>N55+N66</f>
        <v>37633</v>
      </c>
      <c r="O67" s="15">
        <f>N67*100/D67</f>
        <v>11.240878528736182</v>
      </c>
      <c r="P67" s="14">
        <f>P55+P66</f>
        <v>175219</v>
      </c>
      <c r="Q67" s="15">
        <f>P67*100/D67</f>
        <v>52.337456352845244</v>
      </c>
      <c r="R67" s="14">
        <f>R55+R66</f>
        <v>65341</v>
      </c>
      <c r="S67" s="15">
        <f>R67*100/D67</f>
        <v>19.51718555379988</v>
      </c>
      <c r="T67" s="10">
        <f t="shared" si="13"/>
        <v>334772</v>
      </c>
      <c r="U67" s="8">
        <f t="shared" si="6"/>
        <v>-15</v>
      </c>
      <c r="V67" s="23">
        <f>V55+V66</f>
        <v>101749</v>
      </c>
      <c r="W67" s="15">
        <f>V67*100/D67</f>
        <v>30.392159791150792</v>
      </c>
      <c r="X67" s="32">
        <f>X55+X66</f>
        <v>95915</v>
      </c>
      <c r="Y67" s="15">
        <f t="shared" si="18"/>
        <v>94.266282715309245</v>
      </c>
      <c r="Z67" s="32">
        <f>Z55+Z66</f>
        <v>89298</v>
      </c>
      <c r="AA67" s="8">
        <f t="shared" si="14"/>
        <v>93.101183339415101</v>
      </c>
      <c r="AB67" s="32">
        <f>AB55+AB66</f>
        <v>85904</v>
      </c>
      <c r="AC67" s="15">
        <f t="shared" si="15"/>
        <v>96.19924298416538</v>
      </c>
      <c r="AD67" s="15">
        <f>AB67*100/D67</f>
        <v>25.659299793600109</v>
      </c>
      <c r="AE67" s="32">
        <f t="shared" si="16"/>
        <v>3394</v>
      </c>
      <c r="AF67" s="15">
        <f t="shared" si="17"/>
        <v>3.8007570158346211</v>
      </c>
    </row>
    <row r="68" spans="1:32" ht="15.75">
      <c r="B68" s="65" t="s">
        <v>116</v>
      </c>
      <c r="C68" s="57">
        <v>344545</v>
      </c>
      <c r="D68" s="39"/>
      <c r="E68" s="6">
        <f>D68*100/C68</f>
        <v>0</v>
      </c>
      <c r="F68" s="39"/>
      <c r="G68" s="39"/>
      <c r="H68" s="39"/>
      <c r="I68" s="39"/>
      <c r="J68" s="39"/>
      <c r="K68" s="39"/>
      <c r="L68" s="39"/>
      <c r="M68" s="15" t="e">
        <f>L68*100/D68</f>
        <v>#DIV/0!</v>
      </c>
      <c r="N68" s="39"/>
      <c r="O68" s="15" t="e">
        <f>N68*100/D68</f>
        <v>#DIV/0!</v>
      </c>
      <c r="P68" s="39"/>
      <c r="Q68" s="15" t="e">
        <f>P68*100/D68</f>
        <v>#DIV/0!</v>
      </c>
      <c r="R68" s="39"/>
      <c r="S68" s="15" t="e">
        <f>R68*100/D68</f>
        <v>#DIV/0!</v>
      </c>
      <c r="T68" s="10">
        <f t="shared" si="13"/>
        <v>0</v>
      </c>
      <c r="U68" s="8">
        <f t="shared" si="6"/>
        <v>0</v>
      </c>
      <c r="V68" s="39"/>
      <c r="W68" s="15" t="e">
        <f>V68*100/D68</f>
        <v>#DIV/0!</v>
      </c>
      <c r="X68" s="39"/>
      <c r="Y68" s="15" t="e">
        <f t="shared" si="18"/>
        <v>#DIV/0!</v>
      </c>
      <c r="Z68" s="27"/>
      <c r="AA68" s="27"/>
      <c r="AB68" s="27"/>
      <c r="AC68" s="27"/>
      <c r="AD68" s="27"/>
      <c r="AE68" s="27"/>
      <c r="AF68" s="27"/>
    </row>
    <row r="69" spans="1:32">
      <c r="D69" s="44"/>
      <c r="E69" s="41"/>
      <c r="G69" s="50">
        <f>F67*100/C67</f>
        <v>91.683524648449406</v>
      </c>
      <c r="H69" s="43"/>
    </row>
    <row r="70" spans="1:32">
      <c r="D70" s="44">
        <v>334417</v>
      </c>
      <c r="H70" s="43"/>
      <c r="P70" s="43">
        <f>L67+N67+P67+R67</f>
        <v>334772</v>
      </c>
      <c r="X70" s="1">
        <v>95816</v>
      </c>
      <c r="Z70" s="43"/>
    </row>
    <row r="71" spans="1:32" ht="30">
      <c r="D71" s="44">
        <v>355</v>
      </c>
      <c r="G71" s="1" t="s">
        <v>132</v>
      </c>
      <c r="H71" s="43"/>
      <c r="J71" s="1" t="s">
        <v>133</v>
      </c>
      <c r="X71" s="1">
        <v>4</v>
      </c>
    </row>
    <row r="72" spans="1:32">
      <c r="D72" s="44">
        <v>15</v>
      </c>
      <c r="G72" s="1">
        <v>315891</v>
      </c>
      <c r="H72" s="50">
        <f>G72*100/C67</f>
        <v>91.683524648449406</v>
      </c>
      <c r="J72" s="1">
        <v>308314</v>
      </c>
    </row>
    <row r="73" spans="1:32">
      <c r="D73" s="44">
        <f>SUM(D70:D72)</f>
        <v>334787</v>
      </c>
      <c r="G73" s="1">
        <v>89298</v>
      </c>
      <c r="J73" s="1">
        <v>85904</v>
      </c>
      <c r="L73" s="43"/>
      <c r="N73" s="43"/>
      <c r="P73" s="43"/>
      <c r="R73" s="43"/>
      <c r="X73" s="1">
        <f>SUM(X70:X71)</f>
        <v>95820</v>
      </c>
      <c r="Y73" s="50"/>
    </row>
    <row r="74" spans="1:32">
      <c r="D74" s="44"/>
    </row>
    <row r="75" spans="1:32">
      <c r="D75" s="44"/>
    </row>
    <row r="76" spans="1:32">
      <c r="D76" s="44"/>
    </row>
    <row r="77" spans="1:32">
      <c r="D77" s="44"/>
    </row>
    <row r="78" spans="1:32">
      <c r="D78" s="44"/>
    </row>
    <row r="79" spans="1:32">
      <c r="D79" s="44"/>
    </row>
    <row r="80" spans="1:32">
      <c r="D80" s="44"/>
    </row>
  </sheetData>
  <mergeCells count="17">
    <mergeCell ref="V2:W3"/>
    <mergeCell ref="L2:S2"/>
    <mergeCell ref="D3:E3"/>
    <mergeCell ref="L3:M3"/>
    <mergeCell ref="N3:O3"/>
    <mergeCell ref="P3:Q3"/>
    <mergeCell ref="R3:S3"/>
    <mergeCell ref="B2:B4"/>
    <mergeCell ref="C2:E2"/>
    <mergeCell ref="F2:G3"/>
    <mergeCell ref="H2:I3"/>
    <mergeCell ref="J2:K3"/>
    <mergeCell ref="X2:Y3"/>
    <mergeCell ref="Z2:AA3"/>
    <mergeCell ref="AB2:AC3"/>
    <mergeCell ref="AD2:AD3"/>
    <mergeCell ref="AE2:AF3"/>
  </mergeCells>
  <pageMargins left="0.11811023622047245" right="0" top="0" bottom="0" header="0.31496062992125984" footer="0.31496062992125984"/>
  <pageSetup paperSize="9" scale="11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workbookViewId="0">
      <pane ySplit="4" topLeftCell="A5" activePane="bottomLeft" state="frozen"/>
      <selection pane="bottomLeft" activeCell="U71" sqref="U71"/>
    </sheetView>
  </sheetViews>
  <sheetFormatPr defaultColWidth="10.28515625" defaultRowHeight="15"/>
  <cols>
    <col min="1" max="1" width="4.140625" style="1" customWidth="1"/>
    <col min="2" max="2" width="31.7109375" style="1" customWidth="1"/>
    <col min="3" max="3" width="8.85546875" style="1" customWidth="1"/>
    <col min="4" max="4" width="8.42578125" style="1" customWidth="1"/>
    <col min="5" max="5" width="6.28515625" style="1" customWidth="1"/>
    <col min="6" max="6" width="8.7109375" style="1" customWidth="1"/>
    <col min="7" max="7" width="7.140625" style="1" customWidth="1"/>
    <col min="8" max="8" width="9.28515625" style="1" customWidth="1"/>
    <col min="9" max="9" width="7.140625" style="1" customWidth="1"/>
    <col min="10" max="10" width="6.85546875" style="1" customWidth="1"/>
    <col min="11" max="11" width="8.7109375" style="1" customWidth="1"/>
    <col min="12" max="12" width="7.28515625" style="1" customWidth="1"/>
    <col min="13" max="27" width="9" style="1" customWidth="1"/>
    <col min="28" max="16384" width="10.28515625" style="1"/>
  </cols>
  <sheetData>
    <row r="1" spans="1:27" ht="42.75" customHeight="1">
      <c r="B1" s="117" t="s">
        <v>125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1:27" s="3" customFormat="1" ht="36" customHeight="1">
      <c r="B2" s="141" t="s">
        <v>68</v>
      </c>
      <c r="C2" s="134" t="s">
        <v>9</v>
      </c>
      <c r="D2" s="135"/>
      <c r="E2" s="136"/>
      <c r="F2" s="151" t="s">
        <v>10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3"/>
    </row>
    <row r="3" spans="1:27" s="2" customFormat="1" ht="75.75" customHeight="1">
      <c r="B3" s="142"/>
      <c r="C3" s="99" t="s">
        <v>0</v>
      </c>
      <c r="D3" s="148" t="s">
        <v>134</v>
      </c>
      <c r="E3" s="149"/>
      <c r="F3" s="145" t="s">
        <v>2</v>
      </c>
      <c r="G3" s="146"/>
      <c r="H3" s="130" t="s">
        <v>70</v>
      </c>
      <c r="I3" s="132"/>
      <c r="J3" s="145" t="s">
        <v>3</v>
      </c>
      <c r="K3" s="146"/>
      <c r="L3" s="145" t="s">
        <v>4</v>
      </c>
      <c r="M3" s="146"/>
      <c r="N3" s="145" t="s">
        <v>101</v>
      </c>
      <c r="O3" s="146"/>
      <c r="P3" s="145" t="s">
        <v>102</v>
      </c>
      <c r="Q3" s="146"/>
      <c r="R3" s="145" t="s">
        <v>126</v>
      </c>
      <c r="S3" s="146"/>
      <c r="T3" s="145" t="s">
        <v>127</v>
      </c>
      <c r="U3" s="146"/>
      <c r="V3" s="145" t="s">
        <v>128</v>
      </c>
      <c r="W3" s="146"/>
      <c r="X3" s="130" t="s">
        <v>151</v>
      </c>
      <c r="Y3" s="132"/>
      <c r="Z3" s="145" t="s">
        <v>129</v>
      </c>
      <c r="AA3" s="146"/>
    </row>
    <row r="4" spans="1:27" ht="78" customHeight="1">
      <c r="B4" s="143"/>
      <c r="C4" s="16" t="s">
        <v>1</v>
      </c>
      <c r="D4" s="16" t="s">
        <v>1</v>
      </c>
      <c r="E4" s="16" t="s">
        <v>8</v>
      </c>
      <c r="F4" s="16" t="s">
        <v>1</v>
      </c>
      <c r="G4" s="16" t="s">
        <v>12</v>
      </c>
      <c r="H4" s="16" t="s">
        <v>1</v>
      </c>
      <c r="I4" s="16" t="s">
        <v>8</v>
      </c>
      <c r="J4" s="16" t="s">
        <v>1</v>
      </c>
      <c r="K4" s="16" t="s">
        <v>13</v>
      </c>
      <c r="L4" s="16" t="s">
        <v>1</v>
      </c>
      <c r="M4" s="16" t="s">
        <v>14</v>
      </c>
      <c r="N4" s="16" t="s">
        <v>1</v>
      </c>
      <c r="O4" s="16" t="s">
        <v>8</v>
      </c>
      <c r="P4" s="16" t="s">
        <v>1</v>
      </c>
      <c r="Q4" s="16" t="s">
        <v>8</v>
      </c>
      <c r="R4" s="16" t="s">
        <v>1</v>
      </c>
      <c r="S4" s="16" t="s">
        <v>8</v>
      </c>
      <c r="T4" s="16" t="s">
        <v>1</v>
      </c>
      <c r="U4" s="16" t="s">
        <v>8</v>
      </c>
      <c r="V4" s="16" t="s">
        <v>1</v>
      </c>
      <c r="W4" s="16" t="s">
        <v>8</v>
      </c>
      <c r="X4" s="16" t="s">
        <v>1</v>
      </c>
      <c r="Y4" s="16" t="s">
        <v>8</v>
      </c>
      <c r="Z4" s="16" t="s">
        <v>1</v>
      </c>
      <c r="AA4" s="16" t="s">
        <v>8</v>
      </c>
    </row>
    <row r="5" spans="1:27" ht="17.25" customHeight="1">
      <c r="B5" s="48">
        <v>1</v>
      </c>
      <c r="C5" s="16">
        <v>2</v>
      </c>
      <c r="D5" s="16">
        <v>3</v>
      </c>
      <c r="E5" s="16">
        <v>4</v>
      </c>
      <c r="F5" s="16">
        <v>36</v>
      </c>
      <c r="G5" s="16">
        <v>37</v>
      </c>
      <c r="H5" s="16">
        <v>38</v>
      </c>
      <c r="I5" s="16">
        <v>39</v>
      </c>
      <c r="J5" s="16">
        <v>40</v>
      </c>
      <c r="K5" s="16">
        <v>41</v>
      </c>
      <c r="L5" s="16">
        <v>42</v>
      </c>
      <c r="M5" s="16">
        <v>43</v>
      </c>
      <c r="N5" s="16">
        <v>44</v>
      </c>
      <c r="O5" s="16">
        <v>45</v>
      </c>
      <c r="P5" s="16">
        <v>46</v>
      </c>
      <c r="Q5" s="16">
        <v>47</v>
      </c>
      <c r="R5" s="16">
        <v>48</v>
      </c>
      <c r="S5" s="16">
        <v>49</v>
      </c>
      <c r="T5" s="16">
        <v>50</v>
      </c>
      <c r="U5" s="16">
        <v>51</v>
      </c>
      <c r="V5" s="16">
        <v>52</v>
      </c>
      <c r="W5" s="16">
        <v>53</v>
      </c>
      <c r="X5" s="16">
        <v>54</v>
      </c>
      <c r="Y5" s="16">
        <v>55</v>
      </c>
      <c r="Z5" s="16">
        <v>56</v>
      </c>
      <c r="AA5" s="16">
        <v>57</v>
      </c>
    </row>
    <row r="6" spans="1:27" ht="32.25" customHeight="1">
      <c r="A6" s="58">
        <v>1</v>
      </c>
      <c r="B6" s="7" t="s">
        <v>19</v>
      </c>
      <c r="C6" s="97">
        <v>4695</v>
      </c>
      <c r="D6" s="97">
        <v>4397</v>
      </c>
      <c r="E6" s="8">
        <f t="shared" ref="E6:E54" si="0">D6*100/C6</f>
        <v>93.652822151224711</v>
      </c>
      <c r="F6" s="97">
        <v>1723</v>
      </c>
      <c r="G6" s="8">
        <f t="shared" ref="G6:G37" si="1">F6*100/D6</f>
        <v>39.185808505799407</v>
      </c>
      <c r="H6" s="10">
        <v>1671</v>
      </c>
      <c r="I6" s="8">
        <f t="shared" ref="I6:I37" si="2">H6*100/D6</f>
        <v>38.003183989083468</v>
      </c>
      <c r="J6" s="97">
        <v>607</v>
      </c>
      <c r="K6" s="8">
        <f t="shared" ref="K6:K37" si="3">J6*100/D6</f>
        <v>13.80486695474187</v>
      </c>
      <c r="L6" s="97">
        <v>62</v>
      </c>
      <c r="M6" s="8">
        <f t="shared" ref="M6:M37" si="4">L6*100/D6</f>
        <v>1.4100523083920855</v>
      </c>
      <c r="N6" s="10">
        <v>224</v>
      </c>
      <c r="O6" s="8">
        <f t="shared" ref="O6:O37" si="5">N6*100/D6</f>
        <v>5.0943825335455992</v>
      </c>
      <c r="P6" s="10">
        <v>283</v>
      </c>
      <c r="Q6" s="8">
        <f t="shared" ref="Q6:Q37" si="6">P6*100/D6</f>
        <v>6.4362065044348418</v>
      </c>
      <c r="R6" s="10">
        <v>2</v>
      </c>
      <c r="S6" s="17">
        <f t="shared" ref="S6:S37" si="7">R6*100/D6</f>
        <v>4.5485558335228563E-2</v>
      </c>
      <c r="T6" s="10">
        <v>618</v>
      </c>
      <c r="U6" s="8">
        <f t="shared" ref="U6:U37" si="8">T6*100/C6</f>
        <v>13.1629392971246</v>
      </c>
      <c r="V6" s="75">
        <v>103</v>
      </c>
      <c r="W6" s="8">
        <f t="shared" ref="W6:W37" si="9">V6*100/D6</f>
        <v>2.3425062542642712</v>
      </c>
      <c r="X6" s="10">
        <v>262</v>
      </c>
      <c r="Y6" s="8">
        <f t="shared" ref="Y6:Y37" si="10">X6*100/D6</f>
        <v>5.9586081419149419</v>
      </c>
      <c r="Z6" s="10">
        <v>625</v>
      </c>
      <c r="AA6" s="8">
        <f t="shared" ref="AA6:AA37" si="11">Z6*100/D6</f>
        <v>14.214236979758926</v>
      </c>
    </row>
    <row r="7" spans="1:27" ht="29.25" customHeight="1">
      <c r="A7" s="58">
        <v>2</v>
      </c>
      <c r="B7" s="4" t="s">
        <v>67</v>
      </c>
      <c r="C7" s="97">
        <v>18535</v>
      </c>
      <c r="D7" s="97">
        <v>16710</v>
      </c>
      <c r="E7" s="8">
        <f t="shared" si="0"/>
        <v>90.153763150795797</v>
      </c>
      <c r="F7" s="73">
        <v>3278</v>
      </c>
      <c r="G7" s="8">
        <f t="shared" si="1"/>
        <v>19.61699581089168</v>
      </c>
      <c r="H7" s="10">
        <v>3807</v>
      </c>
      <c r="I7" s="8">
        <f t="shared" si="2"/>
        <v>22.782764811490125</v>
      </c>
      <c r="J7" s="97">
        <v>2792</v>
      </c>
      <c r="K7" s="8">
        <f t="shared" si="3"/>
        <v>16.708557749850389</v>
      </c>
      <c r="L7" s="97">
        <v>1283</v>
      </c>
      <c r="M7" s="8">
        <f t="shared" si="4"/>
        <v>7.6780371035308201</v>
      </c>
      <c r="N7" s="10">
        <v>2419</v>
      </c>
      <c r="O7" s="8">
        <f t="shared" si="5"/>
        <v>14.476361460203471</v>
      </c>
      <c r="P7" s="10">
        <v>1797</v>
      </c>
      <c r="Q7" s="8">
        <f t="shared" si="6"/>
        <v>10.754039497307001</v>
      </c>
      <c r="R7" s="10">
        <v>109</v>
      </c>
      <c r="S7" s="17">
        <f t="shared" si="7"/>
        <v>0.6523040095751047</v>
      </c>
      <c r="T7" s="10">
        <v>811</v>
      </c>
      <c r="U7" s="8">
        <f t="shared" si="8"/>
        <v>4.3755057998381437</v>
      </c>
      <c r="V7" s="10">
        <v>353</v>
      </c>
      <c r="W7" s="8">
        <f t="shared" si="9"/>
        <v>2.1125074805505686</v>
      </c>
      <c r="X7" s="10">
        <v>26</v>
      </c>
      <c r="Y7" s="8">
        <f t="shared" si="10"/>
        <v>0.15559545182525433</v>
      </c>
      <c r="Z7" s="10">
        <v>303</v>
      </c>
      <c r="AA7" s="8">
        <f t="shared" si="11"/>
        <v>1.8132854578096949</v>
      </c>
    </row>
    <row r="8" spans="1:27" ht="31.5" customHeight="1">
      <c r="A8" s="58">
        <v>3</v>
      </c>
      <c r="B8" s="4" t="s">
        <v>20</v>
      </c>
      <c r="C8" s="97">
        <v>4982</v>
      </c>
      <c r="D8" s="97">
        <v>5079</v>
      </c>
      <c r="E8" s="8">
        <f t="shared" si="0"/>
        <v>101.94700923323967</v>
      </c>
      <c r="F8" s="97">
        <v>2926</v>
      </c>
      <c r="G8" s="8">
        <f t="shared" si="1"/>
        <v>57.609765701909822</v>
      </c>
      <c r="H8" s="10">
        <v>2937</v>
      </c>
      <c r="I8" s="8">
        <f t="shared" si="2"/>
        <v>57.826343768458358</v>
      </c>
      <c r="J8" s="97">
        <v>2640</v>
      </c>
      <c r="K8" s="8">
        <f t="shared" si="3"/>
        <v>51.978735971647964</v>
      </c>
      <c r="L8" s="97">
        <v>362</v>
      </c>
      <c r="M8" s="8">
        <f t="shared" si="4"/>
        <v>7.1273872809608187</v>
      </c>
      <c r="N8" s="10">
        <v>1979</v>
      </c>
      <c r="O8" s="8">
        <f t="shared" si="5"/>
        <v>38.964363063595194</v>
      </c>
      <c r="P8" s="10">
        <v>3909</v>
      </c>
      <c r="Q8" s="8">
        <f t="shared" si="6"/>
        <v>76.963969285292379</v>
      </c>
      <c r="R8" s="10">
        <v>36</v>
      </c>
      <c r="S8" s="17">
        <f t="shared" si="7"/>
        <v>0.70880094506792679</v>
      </c>
      <c r="T8" s="10">
        <v>535</v>
      </c>
      <c r="U8" s="8">
        <f t="shared" si="8"/>
        <v>10.738659173022882</v>
      </c>
      <c r="V8" s="10">
        <v>477</v>
      </c>
      <c r="W8" s="8">
        <f t="shared" si="9"/>
        <v>9.3916125221500302</v>
      </c>
      <c r="X8" s="10">
        <v>408</v>
      </c>
      <c r="Y8" s="8">
        <f t="shared" si="10"/>
        <v>8.0330773774365039</v>
      </c>
      <c r="Z8" s="10">
        <v>733</v>
      </c>
      <c r="AA8" s="8">
        <f t="shared" si="11"/>
        <v>14.43197479818862</v>
      </c>
    </row>
    <row r="9" spans="1:27" ht="29.25" customHeight="1">
      <c r="A9" s="58">
        <v>4</v>
      </c>
      <c r="B9" s="4" t="s">
        <v>21</v>
      </c>
      <c r="C9" s="97">
        <v>17069</v>
      </c>
      <c r="D9" s="97">
        <v>18428</v>
      </c>
      <c r="E9" s="8">
        <f t="shared" si="0"/>
        <v>107.9618020973695</v>
      </c>
      <c r="F9" s="97">
        <v>11370</v>
      </c>
      <c r="G9" s="8">
        <f t="shared" si="1"/>
        <v>61.699587584111136</v>
      </c>
      <c r="H9" s="10">
        <v>7721</v>
      </c>
      <c r="I9" s="8">
        <f t="shared" si="2"/>
        <v>41.898198393748643</v>
      </c>
      <c r="J9" s="97">
        <v>5701</v>
      </c>
      <c r="K9" s="8">
        <f t="shared" si="3"/>
        <v>30.936618189711307</v>
      </c>
      <c r="L9" s="97">
        <v>3363</v>
      </c>
      <c r="M9" s="8">
        <f t="shared" si="4"/>
        <v>18.249403082266117</v>
      </c>
      <c r="N9" s="10">
        <v>2924</v>
      </c>
      <c r="O9" s="8">
        <f t="shared" si="5"/>
        <v>15.867158671586715</v>
      </c>
      <c r="P9" s="10">
        <v>6243</v>
      </c>
      <c r="Q9" s="8">
        <f t="shared" si="6"/>
        <v>33.877794660299543</v>
      </c>
      <c r="R9" s="10">
        <v>73</v>
      </c>
      <c r="S9" s="17">
        <f t="shared" si="7"/>
        <v>0.3961363143043195</v>
      </c>
      <c r="T9" s="10">
        <v>8653</v>
      </c>
      <c r="U9" s="8">
        <f t="shared" si="8"/>
        <v>50.694241021735309</v>
      </c>
      <c r="V9" s="10">
        <v>1687</v>
      </c>
      <c r="W9" s="8">
        <f t="shared" si="9"/>
        <v>9.1545474278272199</v>
      </c>
      <c r="X9" s="10">
        <v>1091</v>
      </c>
      <c r="Y9" s="8">
        <f t="shared" si="10"/>
        <v>5.9203386151508575</v>
      </c>
      <c r="Z9" s="10">
        <v>5877</v>
      </c>
      <c r="AA9" s="8">
        <f t="shared" si="11"/>
        <v>31.891686563924463</v>
      </c>
    </row>
    <row r="10" spans="1:27" ht="28.5" customHeight="1">
      <c r="A10" s="58">
        <v>5</v>
      </c>
      <c r="B10" s="7" t="s">
        <v>22</v>
      </c>
      <c r="C10" s="97">
        <v>18465</v>
      </c>
      <c r="D10" s="97">
        <v>18536</v>
      </c>
      <c r="E10" s="8">
        <f t="shared" si="0"/>
        <v>100.3845112374763</v>
      </c>
      <c r="F10" s="97">
        <v>5560</v>
      </c>
      <c r="G10" s="8">
        <f t="shared" si="1"/>
        <v>29.995684074233925</v>
      </c>
      <c r="H10" s="10">
        <v>1208</v>
      </c>
      <c r="I10" s="8">
        <f t="shared" si="2"/>
        <v>6.5170479067760034</v>
      </c>
      <c r="J10" s="97">
        <v>5460</v>
      </c>
      <c r="K10" s="8">
        <f t="shared" si="3"/>
        <v>29.456193353474319</v>
      </c>
      <c r="L10" s="97">
        <v>1129</v>
      </c>
      <c r="M10" s="8">
        <f t="shared" si="4"/>
        <v>6.0908502373759168</v>
      </c>
      <c r="N10" s="10">
        <v>693</v>
      </c>
      <c r="O10" s="8">
        <f t="shared" si="5"/>
        <v>3.7386706948640485</v>
      </c>
      <c r="P10" s="10">
        <v>429</v>
      </c>
      <c r="Q10" s="8">
        <f t="shared" si="6"/>
        <v>2.3144151920586964</v>
      </c>
      <c r="R10" s="10">
        <v>14</v>
      </c>
      <c r="S10" s="17">
        <f t="shared" si="7"/>
        <v>7.5528700906344406E-2</v>
      </c>
      <c r="T10" s="10">
        <v>5510</v>
      </c>
      <c r="U10" s="8">
        <f t="shared" si="8"/>
        <v>29.840238288654209</v>
      </c>
      <c r="V10" s="10">
        <v>50</v>
      </c>
      <c r="W10" s="8">
        <f t="shared" si="9"/>
        <v>0.26974536037980146</v>
      </c>
      <c r="X10" s="10">
        <v>18</v>
      </c>
      <c r="Y10" s="8">
        <f t="shared" si="10"/>
        <v>9.7108329736728533E-2</v>
      </c>
      <c r="Z10" s="10">
        <v>0</v>
      </c>
      <c r="AA10" s="74">
        <f t="shared" si="11"/>
        <v>0</v>
      </c>
    </row>
    <row r="11" spans="1:27" ht="30.75" customHeight="1">
      <c r="A11" s="58">
        <v>6</v>
      </c>
      <c r="B11" s="4" t="s">
        <v>23</v>
      </c>
      <c r="C11" s="9">
        <v>18219</v>
      </c>
      <c r="D11" s="9">
        <v>18991</v>
      </c>
      <c r="E11" s="8">
        <f t="shared" si="0"/>
        <v>104.23733465063944</v>
      </c>
      <c r="F11" s="9">
        <v>7890</v>
      </c>
      <c r="G11" s="8">
        <f t="shared" si="1"/>
        <v>41.54599547153915</v>
      </c>
      <c r="H11" s="10">
        <v>7613</v>
      </c>
      <c r="I11" s="8">
        <f t="shared" si="2"/>
        <v>40.087409825706914</v>
      </c>
      <c r="J11" s="9">
        <v>5318</v>
      </c>
      <c r="K11" s="8">
        <f t="shared" si="3"/>
        <v>28.002738139118531</v>
      </c>
      <c r="L11" s="9">
        <v>4516</v>
      </c>
      <c r="M11" s="8">
        <f t="shared" si="4"/>
        <v>23.779685114001371</v>
      </c>
      <c r="N11" s="10">
        <v>10996</v>
      </c>
      <c r="O11" s="8">
        <f t="shared" si="5"/>
        <v>57.901111052603866</v>
      </c>
      <c r="P11" s="10">
        <v>14678</v>
      </c>
      <c r="Q11" s="8">
        <f t="shared" si="6"/>
        <v>77.289242272655471</v>
      </c>
      <c r="R11" s="10">
        <v>560</v>
      </c>
      <c r="S11" s="17">
        <f t="shared" si="7"/>
        <v>2.9487652045705861</v>
      </c>
      <c r="T11" s="10">
        <v>8451</v>
      </c>
      <c r="U11" s="8">
        <f t="shared" si="8"/>
        <v>46.385641363411821</v>
      </c>
      <c r="V11" s="10">
        <v>1179</v>
      </c>
      <c r="W11" s="8">
        <f t="shared" si="9"/>
        <v>6.2082038860512876</v>
      </c>
      <c r="X11" s="10">
        <v>821</v>
      </c>
      <c r="Y11" s="8">
        <f t="shared" si="10"/>
        <v>4.3231004159865201</v>
      </c>
      <c r="Z11" s="10">
        <v>390</v>
      </c>
      <c r="AA11" s="8">
        <f t="shared" si="11"/>
        <v>2.0536043388973724</v>
      </c>
    </row>
    <row r="12" spans="1:27" ht="48.75" customHeight="1">
      <c r="A12" s="58">
        <v>7</v>
      </c>
      <c r="B12" s="4" t="s">
        <v>24</v>
      </c>
      <c r="C12" s="97">
        <v>13124</v>
      </c>
      <c r="D12" s="97">
        <v>13867</v>
      </c>
      <c r="E12" s="8">
        <f t="shared" si="0"/>
        <v>105.66138372447425</v>
      </c>
      <c r="F12" s="73">
        <v>4381</v>
      </c>
      <c r="G12" s="8">
        <f t="shared" si="1"/>
        <v>31.592990553111704</v>
      </c>
      <c r="H12" s="10">
        <v>4681</v>
      </c>
      <c r="I12" s="8">
        <f t="shared" si="2"/>
        <v>33.756400086536381</v>
      </c>
      <c r="J12" s="97">
        <v>3128</v>
      </c>
      <c r="K12" s="8">
        <f t="shared" si="3"/>
        <v>22.557150068507969</v>
      </c>
      <c r="L12" s="97">
        <v>1622</v>
      </c>
      <c r="M12" s="8">
        <f t="shared" si="4"/>
        <v>11.696834210716089</v>
      </c>
      <c r="N12" s="10">
        <v>4576</v>
      </c>
      <c r="O12" s="8">
        <f t="shared" si="5"/>
        <v>32.999206749837747</v>
      </c>
      <c r="P12" s="10">
        <v>4992</v>
      </c>
      <c r="Q12" s="8">
        <f t="shared" si="6"/>
        <v>35.999134636186632</v>
      </c>
      <c r="R12" s="10">
        <v>416</v>
      </c>
      <c r="S12" s="17">
        <f t="shared" si="7"/>
        <v>2.9999278863488859</v>
      </c>
      <c r="T12" s="10">
        <v>6450</v>
      </c>
      <c r="U12" s="8">
        <f t="shared" si="8"/>
        <v>49.146601645839681</v>
      </c>
      <c r="V12" s="10">
        <v>3389</v>
      </c>
      <c r="W12" s="8">
        <f t="shared" si="9"/>
        <v>24.439316362587437</v>
      </c>
      <c r="X12" s="10">
        <v>428</v>
      </c>
      <c r="Y12" s="8">
        <f t="shared" si="10"/>
        <v>3.0864642676858729</v>
      </c>
      <c r="Z12" s="10">
        <v>165</v>
      </c>
      <c r="AA12" s="8">
        <f t="shared" si="11"/>
        <v>1.1898752433835724</v>
      </c>
    </row>
    <row r="13" spans="1:27" ht="25.5" customHeight="1">
      <c r="A13" s="58">
        <v>8</v>
      </c>
      <c r="B13" s="7" t="s">
        <v>25</v>
      </c>
      <c r="C13" s="97">
        <v>15327</v>
      </c>
      <c r="D13" s="97">
        <v>16296</v>
      </c>
      <c r="E13" s="8">
        <f t="shared" si="0"/>
        <v>106.32217655118419</v>
      </c>
      <c r="F13" s="97">
        <v>4749</v>
      </c>
      <c r="G13" s="8">
        <f t="shared" si="1"/>
        <v>29.142120765832107</v>
      </c>
      <c r="H13" s="10">
        <v>4705</v>
      </c>
      <c r="I13" s="8">
        <f t="shared" si="2"/>
        <v>28.872115856651938</v>
      </c>
      <c r="J13" s="97">
        <v>4429</v>
      </c>
      <c r="K13" s="8">
        <f t="shared" si="3"/>
        <v>27.178448699067257</v>
      </c>
      <c r="L13" s="97">
        <v>2063</v>
      </c>
      <c r="M13" s="8">
        <f t="shared" si="4"/>
        <v>12.659548355424644</v>
      </c>
      <c r="N13" s="10">
        <v>4791</v>
      </c>
      <c r="O13" s="8">
        <f t="shared" si="5"/>
        <v>29.399852724594993</v>
      </c>
      <c r="P13" s="10">
        <v>6982</v>
      </c>
      <c r="Q13" s="8">
        <f t="shared" si="6"/>
        <v>42.844869906725577</v>
      </c>
      <c r="R13" s="10">
        <v>240</v>
      </c>
      <c r="S13" s="17">
        <f t="shared" si="7"/>
        <v>1.4727540500736378</v>
      </c>
      <c r="T13" s="10">
        <v>2353</v>
      </c>
      <c r="U13" s="8">
        <f t="shared" si="8"/>
        <v>15.351993214588635</v>
      </c>
      <c r="V13" s="10">
        <v>1107</v>
      </c>
      <c r="W13" s="8">
        <f t="shared" si="9"/>
        <v>6.7930780559646537</v>
      </c>
      <c r="X13" s="10">
        <v>233</v>
      </c>
      <c r="Y13" s="8">
        <f t="shared" si="10"/>
        <v>1.4297987236131566</v>
      </c>
      <c r="Z13" s="10">
        <v>4253</v>
      </c>
      <c r="AA13" s="8">
        <f t="shared" si="11"/>
        <v>26.09842906234659</v>
      </c>
    </row>
    <row r="14" spans="1:27" ht="25.5" customHeight="1">
      <c r="A14" s="58">
        <v>9</v>
      </c>
      <c r="B14" s="7" t="s">
        <v>26</v>
      </c>
      <c r="C14" s="97">
        <v>22085</v>
      </c>
      <c r="D14" s="97">
        <v>23130</v>
      </c>
      <c r="E14" s="8">
        <f t="shared" si="0"/>
        <v>104.73171836087842</v>
      </c>
      <c r="F14" s="97">
        <v>9854</v>
      </c>
      <c r="G14" s="8">
        <f t="shared" si="1"/>
        <v>42.602680501513184</v>
      </c>
      <c r="H14" s="10">
        <v>9839</v>
      </c>
      <c r="I14" s="8">
        <f t="shared" si="2"/>
        <v>42.537829658452225</v>
      </c>
      <c r="J14" s="97">
        <v>8847</v>
      </c>
      <c r="K14" s="8">
        <f t="shared" si="3"/>
        <v>38.249027237354085</v>
      </c>
      <c r="L14" s="97">
        <v>3524</v>
      </c>
      <c r="M14" s="8">
        <f t="shared" si="4"/>
        <v>15.235624729788153</v>
      </c>
      <c r="N14" s="10">
        <v>7426</v>
      </c>
      <c r="O14" s="8">
        <f t="shared" si="5"/>
        <v>32.105490704712494</v>
      </c>
      <c r="P14" s="10">
        <v>15911</v>
      </c>
      <c r="Q14" s="8">
        <f t="shared" si="6"/>
        <v>68.789450929528755</v>
      </c>
      <c r="R14" s="10">
        <v>613</v>
      </c>
      <c r="S14" s="17">
        <f t="shared" si="7"/>
        <v>2.6502377864245568</v>
      </c>
      <c r="T14" s="10">
        <v>5621</v>
      </c>
      <c r="U14" s="8">
        <f t="shared" si="8"/>
        <v>25.451664025356578</v>
      </c>
      <c r="V14" s="10">
        <v>1891</v>
      </c>
      <c r="W14" s="8">
        <f t="shared" si="9"/>
        <v>8.1755296152183305</v>
      </c>
      <c r="X14" s="10">
        <v>1313</v>
      </c>
      <c r="Y14" s="8">
        <f t="shared" si="10"/>
        <v>5.6766104626026808</v>
      </c>
      <c r="Z14" s="10">
        <v>1833</v>
      </c>
      <c r="AA14" s="8">
        <f t="shared" si="11"/>
        <v>7.9247730220492869</v>
      </c>
    </row>
    <row r="15" spans="1:27" ht="25.5" customHeight="1">
      <c r="A15" s="58">
        <v>10</v>
      </c>
      <c r="B15" s="4" t="s">
        <v>27</v>
      </c>
      <c r="C15" s="97">
        <v>4071</v>
      </c>
      <c r="D15" s="97">
        <v>4029</v>
      </c>
      <c r="E15" s="8">
        <f t="shared" si="0"/>
        <v>98.968312453942517</v>
      </c>
      <c r="F15" s="73">
        <v>1359</v>
      </c>
      <c r="G15" s="8">
        <f t="shared" si="1"/>
        <v>33.730454206999255</v>
      </c>
      <c r="H15" s="10">
        <v>1787</v>
      </c>
      <c r="I15" s="8">
        <f t="shared" si="2"/>
        <v>44.353437577562673</v>
      </c>
      <c r="J15" s="97">
        <v>985</v>
      </c>
      <c r="K15" s="8">
        <f t="shared" si="3"/>
        <v>24.447753785058328</v>
      </c>
      <c r="L15" s="97">
        <v>843</v>
      </c>
      <c r="M15" s="8">
        <f t="shared" si="4"/>
        <v>20.92330603127327</v>
      </c>
      <c r="N15" s="10">
        <v>1209</v>
      </c>
      <c r="O15" s="8">
        <f t="shared" si="5"/>
        <v>30.007446016381238</v>
      </c>
      <c r="P15" s="10">
        <v>1727</v>
      </c>
      <c r="Q15" s="8">
        <f t="shared" si="6"/>
        <v>42.864234301315463</v>
      </c>
      <c r="R15" s="10">
        <v>34</v>
      </c>
      <c r="S15" s="17">
        <f t="shared" si="7"/>
        <v>0.84388185654008441</v>
      </c>
      <c r="T15" s="10">
        <v>751</v>
      </c>
      <c r="U15" s="8">
        <f t="shared" si="8"/>
        <v>18.447555883075413</v>
      </c>
      <c r="V15" s="10">
        <v>144</v>
      </c>
      <c r="W15" s="8">
        <f t="shared" si="9"/>
        <v>3.5740878629932986</v>
      </c>
      <c r="X15" s="10">
        <v>102</v>
      </c>
      <c r="Y15" s="8">
        <f t="shared" si="10"/>
        <v>2.5316455696202533</v>
      </c>
      <c r="Z15" s="10">
        <v>128</v>
      </c>
      <c r="AA15" s="8">
        <f t="shared" si="11"/>
        <v>3.1769669893273766</v>
      </c>
    </row>
    <row r="16" spans="1:27" ht="26.25" customHeight="1">
      <c r="A16" s="58">
        <v>11</v>
      </c>
      <c r="B16" s="4" t="s">
        <v>28</v>
      </c>
      <c r="C16" s="9">
        <v>10728</v>
      </c>
      <c r="D16" s="9">
        <v>9738</v>
      </c>
      <c r="E16" s="8">
        <f t="shared" si="0"/>
        <v>90.771812080536918</v>
      </c>
      <c r="F16" s="9">
        <v>3571</v>
      </c>
      <c r="G16" s="8">
        <f t="shared" si="1"/>
        <v>36.670774286301089</v>
      </c>
      <c r="H16" s="10">
        <v>3478</v>
      </c>
      <c r="I16" s="8">
        <f t="shared" si="2"/>
        <v>35.71575272129801</v>
      </c>
      <c r="J16" s="9">
        <v>3700</v>
      </c>
      <c r="K16" s="8">
        <f t="shared" si="3"/>
        <v>37.995481618402138</v>
      </c>
      <c r="L16" s="9">
        <v>1881</v>
      </c>
      <c r="M16" s="8">
        <f t="shared" si="4"/>
        <v>19.316081330868762</v>
      </c>
      <c r="N16" s="10">
        <v>6896</v>
      </c>
      <c r="O16" s="8">
        <f t="shared" si="5"/>
        <v>70.815362497432744</v>
      </c>
      <c r="P16" s="10">
        <v>7852</v>
      </c>
      <c r="Q16" s="8">
        <f t="shared" si="6"/>
        <v>80.632573423700961</v>
      </c>
      <c r="R16" s="10">
        <v>1635</v>
      </c>
      <c r="S16" s="77">
        <f t="shared" si="7"/>
        <v>16.789895255699321</v>
      </c>
      <c r="T16" s="10">
        <v>2047</v>
      </c>
      <c r="U16" s="8">
        <f t="shared" si="8"/>
        <v>19.080909768829233</v>
      </c>
      <c r="V16" s="10">
        <v>2417</v>
      </c>
      <c r="W16" s="74">
        <f t="shared" si="9"/>
        <v>24.820291640994043</v>
      </c>
      <c r="X16" s="10">
        <v>586</v>
      </c>
      <c r="Y16" s="8">
        <f t="shared" si="10"/>
        <v>6.0176627644280138</v>
      </c>
      <c r="Z16" s="10">
        <v>585</v>
      </c>
      <c r="AA16" s="8">
        <f t="shared" si="11"/>
        <v>6.0073937153419594</v>
      </c>
    </row>
    <row r="17" spans="1:27" ht="25.5" customHeight="1">
      <c r="A17" s="58">
        <v>12</v>
      </c>
      <c r="B17" s="4" t="s">
        <v>29</v>
      </c>
      <c r="C17" s="97">
        <v>4754</v>
      </c>
      <c r="D17" s="97">
        <v>3836</v>
      </c>
      <c r="E17" s="8">
        <f t="shared" si="0"/>
        <v>80.6899453092133</v>
      </c>
      <c r="F17" s="97">
        <v>1460</v>
      </c>
      <c r="G17" s="8">
        <f t="shared" si="1"/>
        <v>38.060479666319083</v>
      </c>
      <c r="H17" s="10">
        <v>1101</v>
      </c>
      <c r="I17" s="8">
        <f t="shared" si="2"/>
        <v>28.701772679874871</v>
      </c>
      <c r="J17" s="97">
        <v>1421</v>
      </c>
      <c r="K17" s="8">
        <f t="shared" si="3"/>
        <v>37.043795620437955</v>
      </c>
      <c r="L17" s="97">
        <v>691</v>
      </c>
      <c r="M17" s="8">
        <f t="shared" si="4"/>
        <v>18.013555787278413</v>
      </c>
      <c r="N17" s="10">
        <v>2036</v>
      </c>
      <c r="O17" s="8">
        <f t="shared" si="5"/>
        <v>53.076120959332641</v>
      </c>
      <c r="P17" s="10">
        <v>2997</v>
      </c>
      <c r="Q17" s="8">
        <f t="shared" si="6"/>
        <v>78.128258602711156</v>
      </c>
      <c r="R17" s="10">
        <v>76</v>
      </c>
      <c r="S17" s="17">
        <f t="shared" si="7"/>
        <v>1.9812304483837331</v>
      </c>
      <c r="T17" s="10">
        <v>480</v>
      </c>
      <c r="U17" s="8">
        <f t="shared" si="8"/>
        <v>10.096760622633571</v>
      </c>
      <c r="V17" s="10">
        <v>294</v>
      </c>
      <c r="W17" s="8">
        <f t="shared" si="9"/>
        <v>7.664233576642336</v>
      </c>
      <c r="X17" s="10">
        <v>52</v>
      </c>
      <c r="Y17" s="8">
        <f t="shared" si="10"/>
        <v>1.3555787278415015</v>
      </c>
      <c r="Z17" s="10">
        <v>50</v>
      </c>
      <c r="AA17" s="8">
        <f t="shared" si="11"/>
        <v>1.3034410844629822</v>
      </c>
    </row>
    <row r="18" spans="1:27" ht="30" customHeight="1">
      <c r="A18" s="58">
        <v>13</v>
      </c>
      <c r="B18" s="7" t="s">
        <v>30</v>
      </c>
      <c r="C18" s="97">
        <v>10021</v>
      </c>
      <c r="D18" s="97">
        <v>7980</v>
      </c>
      <c r="E18" s="8">
        <f t="shared" si="0"/>
        <v>79.632771180520905</v>
      </c>
      <c r="F18" s="73">
        <v>3595</v>
      </c>
      <c r="G18" s="8">
        <f t="shared" si="1"/>
        <v>45.05012531328321</v>
      </c>
      <c r="H18" s="10">
        <v>4094</v>
      </c>
      <c r="I18" s="8">
        <f t="shared" si="2"/>
        <v>51.303258145363408</v>
      </c>
      <c r="J18" s="97">
        <v>3863</v>
      </c>
      <c r="K18" s="8">
        <f t="shared" si="3"/>
        <v>48.408521303258148</v>
      </c>
      <c r="L18" s="97">
        <v>2657</v>
      </c>
      <c r="M18" s="8">
        <f t="shared" si="4"/>
        <v>33.29573934837093</v>
      </c>
      <c r="N18" s="10">
        <v>4631</v>
      </c>
      <c r="O18" s="8">
        <f t="shared" si="5"/>
        <v>58.032581453634087</v>
      </c>
      <c r="P18" s="10">
        <v>2773</v>
      </c>
      <c r="Q18" s="8">
        <f t="shared" si="6"/>
        <v>34.749373433583962</v>
      </c>
      <c r="R18" s="10">
        <v>898</v>
      </c>
      <c r="S18" s="77">
        <f t="shared" si="7"/>
        <v>11.253132832080201</v>
      </c>
      <c r="T18" s="10">
        <v>2836</v>
      </c>
      <c r="U18" s="8">
        <f t="shared" si="8"/>
        <v>28.300568805508433</v>
      </c>
      <c r="V18" s="75">
        <v>399</v>
      </c>
      <c r="W18" s="8">
        <f t="shared" si="9"/>
        <v>5</v>
      </c>
      <c r="X18" s="10">
        <v>816</v>
      </c>
      <c r="Y18" s="8">
        <f t="shared" si="10"/>
        <v>10.225563909774436</v>
      </c>
      <c r="Z18" s="10">
        <v>2587</v>
      </c>
      <c r="AA18" s="8">
        <f t="shared" si="11"/>
        <v>32.418546365914786</v>
      </c>
    </row>
    <row r="19" spans="1:27" ht="29.25" customHeight="1">
      <c r="A19" s="58">
        <v>14</v>
      </c>
      <c r="B19" s="7" t="s">
        <v>31</v>
      </c>
      <c r="C19" s="9">
        <v>8371</v>
      </c>
      <c r="D19" s="9">
        <v>8421</v>
      </c>
      <c r="E19" s="8">
        <f t="shared" si="0"/>
        <v>100.59730020308207</v>
      </c>
      <c r="F19" s="9">
        <v>5647</v>
      </c>
      <c r="G19" s="8">
        <f t="shared" si="1"/>
        <v>67.05854411590073</v>
      </c>
      <c r="H19" s="10">
        <v>4212</v>
      </c>
      <c r="I19" s="8">
        <f t="shared" si="2"/>
        <v>50.017812611328822</v>
      </c>
      <c r="J19" s="9">
        <v>3113</v>
      </c>
      <c r="K19" s="8">
        <f t="shared" si="3"/>
        <v>36.96710604441278</v>
      </c>
      <c r="L19" s="9">
        <v>497</v>
      </c>
      <c r="M19" s="8">
        <f t="shared" si="4"/>
        <v>5.9019118869492937</v>
      </c>
      <c r="N19" s="10">
        <v>2983</v>
      </c>
      <c r="O19" s="8">
        <f t="shared" si="5"/>
        <v>35.423346395914976</v>
      </c>
      <c r="P19" s="10">
        <v>5140</v>
      </c>
      <c r="Q19" s="8">
        <f t="shared" si="6"/>
        <v>61.037881486759289</v>
      </c>
      <c r="R19" s="10">
        <v>56</v>
      </c>
      <c r="S19" s="17">
        <f t="shared" si="7"/>
        <v>0.66500415627597675</v>
      </c>
      <c r="T19" s="10">
        <v>1274</v>
      </c>
      <c r="U19" s="8">
        <f t="shared" si="8"/>
        <v>15.21920917453112</v>
      </c>
      <c r="V19" s="10">
        <v>726</v>
      </c>
      <c r="W19" s="8">
        <f t="shared" si="9"/>
        <v>8.6213038831492703</v>
      </c>
      <c r="X19" s="10">
        <v>585</v>
      </c>
      <c r="Y19" s="8">
        <f t="shared" si="10"/>
        <v>6.9469184182401138</v>
      </c>
      <c r="Z19" s="10">
        <v>760</v>
      </c>
      <c r="AA19" s="8">
        <f t="shared" si="11"/>
        <v>9.0250564066025412</v>
      </c>
    </row>
    <row r="20" spans="1:27" ht="25.5" customHeight="1">
      <c r="A20" s="58">
        <v>15</v>
      </c>
      <c r="B20" s="4" t="s">
        <v>32</v>
      </c>
      <c r="C20" s="95">
        <v>4294</v>
      </c>
      <c r="D20" s="95">
        <v>4255</v>
      </c>
      <c r="E20" s="8">
        <f t="shared" si="0"/>
        <v>99.091755938518858</v>
      </c>
      <c r="F20" s="78">
        <v>2659</v>
      </c>
      <c r="G20" s="8">
        <f t="shared" si="1"/>
        <v>62.491186839012926</v>
      </c>
      <c r="H20" s="79">
        <v>2807</v>
      </c>
      <c r="I20" s="8">
        <f t="shared" si="2"/>
        <v>65.969447708578144</v>
      </c>
      <c r="J20" s="95">
        <v>1505</v>
      </c>
      <c r="K20" s="8">
        <f t="shared" si="3"/>
        <v>35.370152761457106</v>
      </c>
      <c r="L20" s="95">
        <v>407</v>
      </c>
      <c r="M20" s="8">
        <f t="shared" si="4"/>
        <v>9.5652173913043477</v>
      </c>
      <c r="N20" s="11">
        <v>3518</v>
      </c>
      <c r="O20" s="8">
        <f t="shared" si="5"/>
        <v>82.679200940070501</v>
      </c>
      <c r="P20" s="11">
        <v>3849</v>
      </c>
      <c r="Q20" s="8">
        <f t="shared" si="6"/>
        <v>90.458284371327849</v>
      </c>
      <c r="R20" s="11">
        <v>35</v>
      </c>
      <c r="S20" s="17">
        <f t="shared" si="7"/>
        <v>0.82256169212690955</v>
      </c>
      <c r="T20" s="11">
        <v>882</v>
      </c>
      <c r="U20" s="8">
        <f t="shared" si="8"/>
        <v>20.540288775034931</v>
      </c>
      <c r="V20" s="79">
        <v>257</v>
      </c>
      <c r="W20" s="8">
        <f t="shared" si="9"/>
        <v>6.039952996474736</v>
      </c>
      <c r="X20" s="11">
        <v>288</v>
      </c>
      <c r="Y20" s="8">
        <f t="shared" si="10"/>
        <v>6.7685076380728555</v>
      </c>
      <c r="Z20" s="11">
        <v>821</v>
      </c>
      <c r="AA20" s="8">
        <f t="shared" si="11"/>
        <v>19.294947121034077</v>
      </c>
    </row>
    <row r="21" spans="1:27" ht="30" customHeight="1">
      <c r="A21" s="58">
        <v>16</v>
      </c>
      <c r="B21" s="4" t="s">
        <v>33</v>
      </c>
      <c r="C21" s="97">
        <v>3778</v>
      </c>
      <c r="D21" s="97">
        <v>3961</v>
      </c>
      <c r="E21" s="8">
        <f t="shared" si="0"/>
        <v>104.8438327157226</v>
      </c>
      <c r="F21" s="97">
        <v>2689</v>
      </c>
      <c r="G21" s="8">
        <f t="shared" si="1"/>
        <v>67.88689724816966</v>
      </c>
      <c r="H21" s="10">
        <v>1378</v>
      </c>
      <c r="I21" s="8">
        <f t="shared" si="2"/>
        <v>34.78919464781621</v>
      </c>
      <c r="J21" s="97">
        <v>878</v>
      </c>
      <c r="K21" s="8">
        <f t="shared" si="3"/>
        <v>22.16611966675082</v>
      </c>
      <c r="L21" s="97">
        <v>310</v>
      </c>
      <c r="M21" s="8">
        <f t="shared" si="4"/>
        <v>7.8263064882605402</v>
      </c>
      <c r="N21" s="10">
        <v>704</v>
      </c>
      <c r="O21" s="8">
        <f t="shared" si="5"/>
        <v>17.773289573340065</v>
      </c>
      <c r="P21" s="10">
        <v>636</v>
      </c>
      <c r="Q21" s="8">
        <f t="shared" si="6"/>
        <v>16.056551375915173</v>
      </c>
      <c r="R21" s="10">
        <v>83</v>
      </c>
      <c r="S21" s="17">
        <f t="shared" si="7"/>
        <v>2.0954304468568545</v>
      </c>
      <c r="T21" s="10">
        <v>199</v>
      </c>
      <c r="U21" s="8">
        <f t="shared" si="8"/>
        <v>5.2673372154579141</v>
      </c>
      <c r="V21" s="75">
        <v>158</v>
      </c>
      <c r="W21" s="8">
        <f t="shared" si="9"/>
        <v>3.9888916940166625</v>
      </c>
      <c r="X21" s="10">
        <v>181</v>
      </c>
      <c r="Y21" s="8">
        <f t="shared" si="10"/>
        <v>4.5695531431456704</v>
      </c>
      <c r="Z21" s="10">
        <v>246</v>
      </c>
      <c r="AA21" s="8">
        <f t="shared" si="11"/>
        <v>6.2105528906841707</v>
      </c>
    </row>
    <row r="22" spans="1:27" ht="29.25" customHeight="1">
      <c r="A22" s="58">
        <v>17</v>
      </c>
      <c r="B22" s="4" t="s">
        <v>34</v>
      </c>
      <c r="C22" s="96">
        <v>3815</v>
      </c>
      <c r="D22" s="96">
        <v>3363</v>
      </c>
      <c r="E22" s="8">
        <f t="shared" si="0"/>
        <v>88.152031454783753</v>
      </c>
      <c r="F22" s="96">
        <v>1970</v>
      </c>
      <c r="G22" s="8">
        <f t="shared" si="1"/>
        <v>58.578650014867677</v>
      </c>
      <c r="H22" s="12">
        <v>1845</v>
      </c>
      <c r="I22" s="8">
        <f t="shared" si="2"/>
        <v>54.861730597680641</v>
      </c>
      <c r="J22" s="96">
        <v>846</v>
      </c>
      <c r="K22" s="8">
        <f t="shared" si="3"/>
        <v>25.156110615521854</v>
      </c>
      <c r="L22" s="96">
        <v>585</v>
      </c>
      <c r="M22" s="8">
        <f t="shared" si="4"/>
        <v>17.395182872435324</v>
      </c>
      <c r="N22" s="12">
        <v>1523</v>
      </c>
      <c r="O22" s="8">
        <f t="shared" si="5"/>
        <v>45.28694617900684</v>
      </c>
      <c r="P22" s="12">
        <v>1584</v>
      </c>
      <c r="Q22" s="8">
        <f t="shared" si="6"/>
        <v>47.100802854594114</v>
      </c>
      <c r="R22" s="12">
        <v>86</v>
      </c>
      <c r="S22" s="17">
        <f t="shared" si="7"/>
        <v>2.5572405590246805</v>
      </c>
      <c r="T22" s="12">
        <v>31</v>
      </c>
      <c r="U22" s="8">
        <f t="shared" si="8"/>
        <v>0.81258191349934472</v>
      </c>
      <c r="V22" s="86">
        <v>161</v>
      </c>
      <c r="W22" s="8">
        <f t="shared" si="9"/>
        <v>4.7873922093369012</v>
      </c>
      <c r="X22" s="12">
        <v>234</v>
      </c>
      <c r="Y22" s="8">
        <f t="shared" si="10"/>
        <v>6.9580731489741305</v>
      </c>
      <c r="Z22" s="12">
        <v>934</v>
      </c>
      <c r="AA22" s="8">
        <f t="shared" si="11"/>
        <v>27.772821885221529</v>
      </c>
    </row>
    <row r="23" spans="1:27" ht="30.75" customHeight="1">
      <c r="A23" s="58">
        <v>18</v>
      </c>
      <c r="B23" s="4" t="s">
        <v>35</v>
      </c>
      <c r="C23" s="97">
        <v>2687</v>
      </c>
      <c r="D23" s="97">
        <v>2082</v>
      </c>
      <c r="E23" s="8">
        <f t="shared" si="0"/>
        <v>77.484183103833274</v>
      </c>
      <c r="F23" s="97">
        <v>1048</v>
      </c>
      <c r="G23" s="8">
        <f t="shared" si="1"/>
        <v>50.33621517771374</v>
      </c>
      <c r="H23" s="10">
        <v>958</v>
      </c>
      <c r="I23" s="8">
        <f t="shared" si="2"/>
        <v>46.01344860710855</v>
      </c>
      <c r="J23" s="97">
        <v>534</v>
      </c>
      <c r="K23" s="8">
        <f t="shared" si="3"/>
        <v>25.648414985590779</v>
      </c>
      <c r="L23" s="97">
        <v>193</v>
      </c>
      <c r="M23" s="8">
        <f t="shared" si="4"/>
        <v>9.2699327569644581</v>
      </c>
      <c r="N23" s="10">
        <v>890</v>
      </c>
      <c r="O23" s="8">
        <f t="shared" si="5"/>
        <v>42.747358309317967</v>
      </c>
      <c r="P23" s="10">
        <v>1766</v>
      </c>
      <c r="Q23" s="8">
        <f t="shared" si="6"/>
        <v>84.822286263208454</v>
      </c>
      <c r="R23" s="10">
        <v>13</v>
      </c>
      <c r="S23" s="17">
        <f t="shared" si="7"/>
        <v>0.62439961575408265</v>
      </c>
      <c r="T23" s="10">
        <v>14</v>
      </c>
      <c r="U23" s="8">
        <f t="shared" si="8"/>
        <v>0.52102716784518055</v>
      </c>
      <c r="V23" s="10">
        <v>58</v>
      </c>
      <c r="W23" s="8">
        <f t="shared" si="9"/>
        <v>2.7857829010566761</v>
      </c>
      <c r="X23" s="10">
        <v>37</v>
      </c>
      <c r="Y23" s="8">
        <f t="shared" si="10"/>
        <v>1.7771373679154658</v>
      </c>
      <c r="Z23" s="10">
        <v>60</v>
      </c>
      <c r="AA23" s="8">
        <f t="shared" si="11"/>
        <v>2.8818443804034581</v>
      </c>
    </row>
    <row r="24" spans="1:27" ht="25.5" customHeight="1">
      <c r="A24" s="58">
        <v>19</v>
      </c>
      <c r="B24" s="4" t="s">
        <v>36</v>
      </c>
      <c r="C24" s="97">
        <v>3696</v>
      </c>
      <c r="D24" s="97">
        <v>3786</v>
      </c>
      <c r="E24" s="8">
        <f t="shared" si="0"/>
        <v>102.43506493506493</v>
      </c>
      <c r="F24" s="97">
        <v>1503</v>
      </c>
      <c r="G24" s="8">
        <f t="shared" si="1"/>
        <v>39.698890649762284</v>
      </c>
      <c r="H24" s="10">
        <v>1483</v>
      </c>
      <c r="I24" s="8">
        <f t="shared" si="2"/>
        <v>39.170628631801371</v>
      </c>
      <c r="J24" s="97">
        <v>1107</v>
      </c>
      <c r="K24" s="8">
        <f t="shared" si="3"/>
        <v>29.239302694136292</v>
      </c>
      <c r="L24" s="97">
        <v>418</v>
      </c>
      <c r="M24" s="8">
        <f t="shared" si="4"/>
        <v>11.040676175382989</v>
      </c>
      <c r="N24" s="10">
        <v>1258</v>
      </c>
      <c r="O24" s="8">
        <f t="shared" si="5"/>
        <v>33.227680929741155</v>
      </c>
      <c r="P24" s="10">
        <v>1209</v>
      </c>
      <c r="Q24" s="8">
        <f t="shared" si="6"/>
        <v>31.933438985736924</v>
      </c>
      <c r="R24" s="10">
        <v>38</v>
      </c>
      <c r="S24" s="17">
        <f t="shared" si="7"/>
        <v>1.0036978341257263</v>
      </c>
      <c r="T24" s="10">
        <v>367</v>
      </c>
      <c r="U24" s="8">
        <f t="shared" si="8"/>
        <v>9.9296536796536792</v>
      </c>
      <c r="V24" s="10">
        <v>229</v>
      </c>
      <c r="W24" s="8">
        <f t="shared" si="9"/>
        <v>6.0486001056524037</v>
      </c>
      <c r="X24" s="10">
        <v>228</v>
      </c>
      <c r="Y24" s="8">
        <f t="shared" si="10"/>
        <v>6.0221870047543584</v>
      </c>
      <c r="Z24" s="10">
        <v>158</v>
      </c>
      <c r="AA24" s="8">
        <f t="shared" si="11"/>
        <v>4.1732699418911778</v>
      </c>
    </row>
    <row r="25" spans="1:27" ht="36.75" customHeight="1">
      <c r="A25" s="58">
        <v>20</v>
      </c>
      <c r="B25" s="4" t="s">
        <v>37</v>
      </c>
      <c r="C25" s="97">
        <v>2961</v>
      </c>
      <c r="D25" s="97">
        <v>3152</v>
      </c>
      <c r="E25" s="8">
        <f t="shared" si="0"/>
        <v>106.45052347180007</v>
      </c>
      <c r="F25" s="97">
        <v>1292</v>
      </c>
      <c r="G25" s="8">
        <f t="shared" si="1"/>
        <v>40.98984771573604</v>
      </c>
      <c r="H25" s="10">
        <v>1292</v>
      </c>
      <c r="I25" s="8">
        <f t="shared" si="2"/>
        <v>40.98984771573604</v>
      </c>
      <c r="J25" s="97">
        <v>901</v>
      </c>
      <c r="K25" s="8">
        <f t="shared" si="3"/>
        <v>28.585025380710661</v>
      </c>
      <c r="L25" s="97">
        <v>470</v>
      </c>
      <c r="M25" s="8">
        <f t="shared" si="4"/>
        <v>14.911167512690355</v>
      </c>
      <c r="N25" s="10">
        <v>972</v>
      </c>
      <c r="O25" s="8">
        <f t="shared" si="5"/>
        <v>30.837563451776649</v>
      </c>
      <c r="P25" s="10">
        <v>1364</v>
      </c>
      <c r="Q25" s="8">
        <f t="shared" si="6"/>
        <v>43.274111675126903</v>
      </c>
      <c r="R25" s="10">
        <v>330</v>
      </c>
      <c r="S25" s="77">
        <f t="shared" si="7"/>
        <v>10.469543147208121</v>
      </c>
      <c r="T25" s="10">
        <v>103</v>
      </c>
      <c r="U25" s="8">
        <f t="shared" si="8"/>
        <v>3.4785545423843298</v>
      </c>
      <c r="V25" s="10">
        <v>170</v>
      </c>
      <c r="W25" s="8">
        <f t="shared" si="9"/>
        <v>5.3934010152284264</v>
      </c>
      <c r="X25" s="10">
        <v>120</v>
      </c>
      <c r="Y25" s="8">
        <f t="shared" si="10"/>
        <v>3.8071065989847717</v>
      </c>
      <c r="Z25" s="10">
        <v>421</v>
      </c>
      <c r="AA25" s="8">
        <f t="shared" si="11"/>
        <v>13.356598984771574</v>
      </c>
    </row>
    <row r="26" spans="1:27" ht="25.5" customHeight="1">
      <c r="A26" s="58">
        <v>21</v>
      </c>
      <c r="B26" s="4" t="s">
        <v>38</v>
      </c>
      <c r="C26" s="97">
        <v>6947</v>
      </c>
      <c r="D26" s="97">
        <v>6365</v>
      </c>
      <c r="E26" s="8">
        <f t="shared" si="0"/>
        <v>91.622282999856054</v>
      </c>
      <c r="F26" s="97">
        <v>2051</v>
      </c>
      <c r="G26" s="8">
        <f t="shared" si="1"/>
        <v>32.22309505106049</v>
      </c>
      <c r="H26" s="10">
        <v>1339</v>
      </c>
      <c r="I26" s="8">
        <f t="shared" si="2"/>
        <v>21.036920659858602</v>
      </c>
      <c r="J26" s="97">
        <v>2240</v>
      </c>
      <c r="K26" s="8">
        <f t="shared" si="3"/>
        <v>35.19245875883739</v>
      </c>
      <c r="L26" s="97">
        <v>865</v>
      </c>
      <c r="M26" s="8">
        <f t="shared" si="4"/>
        <v>13.58994501178319</v>
      </c>
      <c r="N26" s="10">
        <v>1810</v>
      </c>
      <c r="O26" s="8">
        <f t="shared" si="5"/>
        <v>28.436763550667713</v>
      </c>
      <c r="P26" s="10">
        <v>3463</v>
      </c>
      <c r="Q26" s="8">
        <f t="shared" si="6"/>
        <v>54.406912804399056</v>
      </c>
      <c r="R26" s="10">
        <v>71</v>
      </c>
      <c r="S26" s="17">
        <f t="shared" si="7"/>
        <v>1.1154752553024352</v>
      </c>
      <c r="T26" s="10">
        <v>1198</v>
      </c>
      <c r="U26" s="8">
        <f t="shared" si="8"/>
        <v>17.244853893767093</v>
      </c>
      <c r="V26" s="75">
        <v>269</v>
      </c>
      <c r="W26" s="8">
        <f t="shared" si="9"/>
        <v>4.2262372348782407</v>
      </c>
      <c r="X26" s="10">
        <v>370</v>
      </c>
      <c r="Y26" s="8">
        <f t="shared" si="10"/>
        <v>5.813040062843676</v>
      </c>
      <c r="Z26" s="10">
        <v>303</v>
      </c>
      <c r="AA26" s="8">
        <f t="shared" si="11"/>
        <v>4.7604084838963079</v>
      </c>
    </row>
    <row r="27" spans="1:27" ht="30" customHeight="1">
      <c r="A27" s="58">
        <v>22</v>
      </c>
      <c r="B27" s="4" t="s">
        <v>39</v>
      </c>
      <c r="C27" s="97">
        <v>8249</v>
      </c>
      <c r="D27" s="97">
        <v>7942</v>
      </c>
      <c r="E27" s="8">
        <f t="shared" si="0"/>
        <v>96.278336768093098</v>
      </c>
      <c r="F27" s="97">
        <v>3256</v>
      </c>
      <c r="G27" s="8">
        <f t="shared" si="1"/>
        <v>40.99722991689751</v>
      </c>
      <c r="H27" s="10">
        <v>2956</v>
      </c>
      <c r="I27" s="8">
        <f t="shared" si="2"/>
        <v>37.219843868043313</v>
      </c>
      <c r="J27" s="97">
        <v>1683</v>
      </c>
      <c r="K27" s="8">
        <f t="shared" si="3"/>
        <v>21.191135734072024</v>
      </c>
      <c r="L27" s="97">
        <v>1475</v>
      </c>
      <c r="M27" s="8">
        <f t="shared" si="4"/>
        <v>18.572148073533114</v>
      </c>
      <c r="N27" s="10">
        <v>3857</v>
      </c>
      <c r="O27" s="8">
        <f t="shared" si="5"/>
        <v>48.564593301435409</v>
      </c>
      <c r="P27" s="10">
        <v>5640</v>
      </c>
      <c r="Q27" s="8">
        <f t="shared" si="6"/>
        <v>71.014857718458828</v>
      </c>
      <c r="R27" s="10">
        <v>38</v>
      </c>
      <c r="S27" s="17">
        <f t="shared" si="7"/>
        <v>0.4784688995215311</v>
      </c>
      <c r="T27" s="10">
        <v>406</v>
      </c>
      <c r="U27" s="8">
        <f t="shared" si="8"/>
        <v>4.9218087040853433</v>
      </c>
      <c r="V27" s="10">
        <v>659</v>
      </c>
      <c r="W27" s="8">
        <f t="shared" si="9"/>
        <v>8.2976580206497097</v>
      </c>
      <c r="X27" s="10">
        <v>495</v>
      </c>
      <c r="Y27" s="8">
        <f t="shared" si="10"/>
        <v>6.2326869806094187</v>
      </c>
      <c r="Z27" s="10">
        <v>280</v>
      </c>
      <c r="AA27" s="8">
        <f t="shared" si="11"/>
        <v>3.5255603122639134</v>
      </c>
    </row>
    <row r="28" spans="1:27" ht="45" customHeight="1">
      <c r="A28" s="58">
        <v>23</v>
      </c>
      <c r="B28" s="4" t="s">
        <v>40</v>
      </c>
      <c r="C28" s="97">
        <v>2635</v>
      </c>
      <c r="D28" s="97">
        <v>2368</v>
      </c>
      <c r="E28" s="8">
        <f t="shared" si="0"/>
        <v>89.867172675521815</v>
      </c>
      <c r="F28" s="97">
        <v>1373</v>
      </c>
      <c r="G28" s="8">
        <f t="shared" si="1"/>
        <v>57.981418918918919</v>
      </c>
      <c r="H28" s="10">
        <v>1342</v>
      </c>
      <c r="I28" s="8">
        <f t="shared" si="2"/>
        <v>56.672297297297298</v>
      </c>
      <c r="J28" s="97">
        <v>1260</v>
      </c>
      <c r="K28" s="8">
        <f t="shared" si="3"/>
        <v>53.20945945945946</v>
      </c>
      <c r="L28" s="97">
        <v>200</v>
      </c>
      <c r="M28" s="8">
        <f t="shared" si="4"/>
        <v>8.4459459459459456</v>
      </c>
      <c r="N28" s="10">
        <v>768</v>
      </c>
      <c r="O28" s="8">
        <f t="shared" si="5"/>
        <v>32.432432432432435</v>
      </c>
      <c r="P28" s="10">
        <v>1458</v>
      </c>
      <c r="Q28" s="8">
        <f t="shared" si="6"/>
        <v>61.570945945945944</v>
      </c>
      <c r="R28" s="10">
        <v>44</v>
      </c>
      <c r="S28" s="17">
        <f t="shared" si="7"/>
        <v>1.8581081081081081</v>
      </c>
      <c r="T28" s="10">
        <v>49</v>
      </c>
      <c r="U28" s="8">
        <f t="shared" si="8"/>
        <v>1.8595825426944972</v>
      </c>
      <c r="V28" s="10">
        <v>90</v>
      </c>
      <c r="W28" s="8">
        <f t="shared" si="9"/>
        <v>3.8006756756756759</v>
      </c>
      <c r="X28" s="10">
        <v>89</v>
      </c>
      <c r="Y28" s="8">
        <f t="shared" si="10"/>
        <v>3.7584459459459461</v>
      </c>
      <c r="Z28" s="10">
        <v>330</v>
      </c>
      <c r="AA28" s="8">
        <f t="shared" si="11"/>
        <v>13.935810810810811</v>
      </c>
    </row>
    <row r="29" spans="1:27" ht="43.5" customHeight="1">
      <c r="A29" s="58">
        <v>24</v>
      </c>
      <c r="B29" s="4" t="s">
        <v>41</v>
      </c>
      <c r="C29" s="97">
        <v>2748</v>
      </c>
      <c r="D29" s="97">
        <v>2748</v>
      </c>
      <c r="E29" s="8">
        <f t="shared" si="0"/>
        <v>100</v>
      </c>
      <c r="F29" s="73">
        <v>119</v>
      </c>
      <c r="G29" s="8">
        <f t="shared" si="1"/>
        <v>4.3304221251819506</v>
      </c>
      <c r="H29" s="10">
        <v>626</v>
      </c>
      <c r="I29" s="8">
        <f t="shared" si="2"/>
        <v>22.780203784570595</v>
      </c>
      <c r="J29" s="97">
        <v>314</v>
      </c>
      <c r="K29" s="8">
        <f t="shared" si="3"/>
        <v>11.426491994177583</v>
      </c>
      <c r="L29" s="97">
        <v>170</v>
      </c>
      <c r="M29" s="8">
        <f t="shared" si="4"/>
        <v>6.1863173216885006</v>
      </c>
      <c r="N29" s="10">
        <v>59</v>
      </c>
      <c r="O29" s="8">
        <f t="shared" si="5"/>
        <v>2.1470160116448325</v>
      </c>
      <c r="P29" s="10">
        <v>458</v>
      </c>
      <c r="Q29" s="8">
        <f t="shared" si="6"/>
        <v>16.666666666666668</v>
      </c>
      <c r="R29" s="10">
        <v>1</v>
      </c>
      <c r="S29" s="17">
        <f t="shared" si="7"/>
        <v>3.6390101892285295E-2</v>
      </c>
      <c r="T29" s="10">
        <v>318</v>
      </c>
      <c r="U29" s="8">
        <f t="shared" si="8"/>
        <v>11.572052401746724</v>
      </c>
      <c r="V29" s="75">
        <v>22</v>
      </c>
      <c r="W29" s="8">
        <f t="shared" si="9"/>
        <v>0.80058224163027658</v>
      </c>
      <c r="X29" s="10">
        <v>58</v>
      </c>
      <c r="Y29" s="8">
        <f t="shared" si="10"/>
        <v>2.1106259097525473</v>
      </c>
      <c r="Z29" s="10">
        <v>9</v>
      </c>
      <c r="AA29" s="8">
        <f t="shared" si="11"/>
        <v>0.32751091703056767</v>
      </c>
    </row>
    <row r="30" spans="1:27" ht="43.5" customHeight="1">
      <c r="A30" s="58">
        <v>25</v>
      </c>
      <c r="B30" s="4" t="s">
        <v>42</v>
      </c>
      <c r="C30" s="97">
        <v>4369</v>
      </c>
      <c r="D30" s="97">
        <v>4388</v>
      </c>
      <c r="E30" s="8">
        <f t="shared" si="0"/>
        <v>100.43488212405585</v>
      </c>
      <c r="F30" s="73">
        <v>1020</v>
      </c>
      <c r="G30" s="8">
        <f t="shared" si="1"/>
        <v>23.245214220601643</v>
      </c>
      <c r="H30" s="10">
        <v>1297</v>
      </c>
      <c r="I30" s="8">
        <f t="shared" si="2"/>
        <v>29.557885141294438</v>
      </c>
      <c r="J30" s="97">
        <v>406</v>
      </c>
      <c r="K30" s="8">
        <f t="shared" si="3"/>
        <v>9.2525068368277115</v>
      </c>
      <c r="L30" s="97">
        <v>394</v>
      </c>
      <c r="M30" s="8">
        <f t="shared" si="4"/>
        <v>8.9790337283500463</v>
      </c>
      <c r="N30" s="10">
        <v>315</v>
      </c>
      <c r="O30" s="8">
        <f t="shared" si="5"/>
        <v>7.1786690975387417</v>
      </c>
      <c r="P30" s="10">
        <v>422</v>
      </c>
      <c r="Q30" s="8">
        <f t="shared" si="6"/>
        <v>9.6171376481312674</v>
      </c>
      <c r="R30" s="10">
        <v>11</v>
      </c>
      <c r="S30" s="17">
        <f t="shared" si="7"/>
        <v>0.25068368277119418</v>
      </c>
      <c r="T30" s="10">
        <v>106</v>
      </c>
      <c r="U30" s="8">
        <f t="shared" si="8"/>
        <v>2.4261844815747309</v>
      </c>
      <c r="V30" s="75">
        <v>71</v>
      </c>
      <c r="W30" s="8">
        <f t="shared" si="9"/>
        <v>1.618049225159526</v>
      </c>
      <c r="X30" s="10">
        <v>201</v>
      </c>
      <c r="Y30" s="8">
        <f t="shared" si="10"/>
        <v>4.5806745670009112</v>
      </c>
      <c r="Z30" s="10">
        <v>801</v>
      </c>
      <c r="AA30" s="8">
        <f t="shared" si="11"/>
        <v>18.25432999088423</v>
      </c>
    </row>
    <row r="31" spans="1:27" ht="30" customHeight="1">
      <c r="A31" s="58">
        <v>26</v>
      </c>
      <c r="B31" s="4" t="s">
        <v>43</v>
      </c>
      <c r="C31" s="97">
        <v>3126</v>
      </c>
      <c r="D31" s="97">
        <v>3095</v>
      </c>
      <c r="E31" s="8">
        <f t="shared" si="0"/>
        <v>99.00831733845169</v>
      </c>
      <c r="F31" s="73">
        <v>901</v>
      </c>
      <c r="G31" s="8">
        <f t="shared" si="1"/>
        <v>29.111470113085623</v>
      </c>
      <c r="H31" s="10">
        <v>1210</v>
      </c>
      <c r="I31" s="8">
        <f t="shared" si="2"/>
        <v>39.095315024232633</v>
      </c>
      <c r="J31" s="97">
        <v>890</v>
      </c>
      <c r="K31" s="8">
        <f t="shared" si="3"/>
        <v>28.75605815831987</v>
      </c>
      <c r="L31" s="97">
        <v>320</v>
      </c>
      <c r="M31" s="8">
        <f t="shared" si="4"/>
        <v>10.339256865912763</v>
      </c>
      <c r="N31" s="10">
        <v>747</v>
      </c>
      <c r="O31" s="8">
        <f t="shared" si="5"/>
        <v>24.135702746365105</v>
      </c>
      <c r="P31" s="10">
        <v>719</v>
      </c>
      <c r="Q31" s="8">
        <f t="shared" si="6"/>
        <v>23.231017770597738</v>
      </c>
      <c r="R31" s="10">
        <v>86</v>
      </c>
      <c r="S31" s="17">
        <f t="shared" si="7"/>
        <v>2.7786752827140551</v>
      </c>
      <c r="T31" s="10">
        <v>170</v>
      </c>
      <c r="U31" s="8">
        <f t="shared" si="8"/>
        <v>5.4382597568777991</v>
      </c>
      <c r="V31" s="10">
        <v>201</v>
      </c>
      <c r="W31" s="8">
        <f t="shared" si="9"/>
        <v>6.494345718901454</v>
      </c>
      <c r="X31" s="10">
        <v>44</v>
      </c>
      <c r="Y31" s="8">
        <f t="shared" si="10"/>
        <v>1.4216478190630049</v>
      </c>
      <c r="Z31" s="10">
        <v>570</v>
      </c>
      <c r="AA31" s="8">
        <f t="shared" si="11"/>
        <v>18.416801292407108</v>
      </c>
    </row>
    <row r="32" spans="1:27" ht="47.25" customHeight="1">
      <c r="A32" s="58">
        <v>27</v>
      </c>
      <c r="B32" s="4" t="s">
        <v>44</v>
      </c>
      <c r="C32" s="97">
        <v>3453</v>
      </c>
      <c r="D32" s="97">
        <v>3480</v>
      </c>
      <c r="E32" s="8">
        <f t="shared" si="0"/>
        <v>100.78192875760209</v>
      </c>
      <c r="F32" s="73">
        <v>1299</v>
      </c>
      <c r="G32" s="8">
        <f t="shared" si="1"/>
        <v>37.327586206896555</v>
      </c>
      <c r="H32" s="10">
        <v>1305</v>
      </c>
      <c r="I32" s="8">
        <f t="shared" si="2"/>
        <v>37.5</v>
      </c>
      <c r="J32" s="97">
        <v>1345</v>
      </c>
      <c r="K32" s="8">
        <f t="shared" si="3"/>
        <v>38.649425287356323</v>
      </c>
      <c r="L32" s="97">
        <v>647</v>
      </c>
      <c r="M32" s="8">
        <f t="shared" si="4"/>
        <v>18.591954022988507</v>
      </c>
      <c r="N32" s="10">
        <v>239</v>
      </c>
      <c r="O32" s="8">
        <f t="shared" si="5"/>
        <v>6.8678160919540234</v>
      </c>
      <c r="P32" s="10">
        <v>1596</v>
      </c>
      <c r="Q32" s="8">
        <f t="shared" si="6"/>
        <v>45.862068965517238</v>
      </c>
      <c r="R32" s="10">
        <v>580</v>
      </c>
      <c r="S32" s="77">
        <f t="shared" si="7"/>
        <v>16.666666666666668</v>
      </c>
      <c r="T32" s="10">
        <v>473</v>
      </c>
      <c r="U32" s="8">
        <f t="shared" si="8"/>
        <v>13.698233420214306</v>
      </c>
      <c r="V32" s="10">
        <v>457</v>
      </c>
      <c r="W32" s="8">
        <f t="shared" si="9"/>
        <v>13.132183908045977</v>
      </c>
      <c r="X32" s="10">
        <v>77</v>
      </c>
      <c r="Y32" s="8">
        <f t="shared" si="10"/>
        <v>2.2126436781609193</v>
      </c>
      <c r="Z32" s="10">
        <v>131</v>
      </c>
      <c r="AA32" s="8">
        <f t="shared" si="11"/>
        <v>3.764367816091954</v>
      </c>
    </row>
    <row r="33" spans="1:27" ht="45" customHeight="1">
      <c r="A33" s="58">
        <v>28</v>
      </c>
      <c r="B33" s="4" t="s">
        <v>45</v>
      </c>
      <c r="C33" s="97">
        <v>7412</v>
      </c>
      <c r="D33" s="97">
        <v>7171</v>
      </c>
      <c r="E33" s="8">
        <f t="shared" si="0"/>
        <v>96.74851592012952</v>
      </c>
      <c r="F33" s="97">
        <v>3616</v>
      </c>
      <c r="G33" s="8">
        <f t="shared" si="1"/>
        <v>50.425324222563098</v>
      </c>
      <c r="H33" s="10">
        <v>2089</v>
      </c>
      <c r="I33" s="8">
        <f t="shared" si="2"/>
        <v>29.131222981453075</v>
      </c>
      <c r="J33" s="97">
        <v>1665</v>
      </c>
      <c r="K33" s="8">
        <f t="shared" si="3"/>
        <v>23.218519035002092</v>
      </c>
      <c r="L33" s="97">
        <v>714</v>
      </c>
      <c r="M33" s="8">
        <f t="shared" si="4"/>
        <v>9.9567703249198161</v>
      </c>
      <c r="N33" s="10">
        <v>1771</v>
      </c>
      <c r="O33" s="8">
        <f t="shared" si="5"/>
        <v>24.696695021614836</v>
      </c>
      <c r="P33" s="10">
        <v>3403</v>
      </c>
      <c r="Q33" s="8">
        <f t="shared" si="6"/>
        <v>47.455027192860129</v>
      </c>
      <c r="R33" s="10">
        <v>332</v>
      </c>
      <c r="S33" s="17">
        <f t="shared" si="7"/>
        <v>4.6297587505229396</v>
      </c>
      <c r="T33" s="10">
        <v>102</v>
      </c>
      <c r="U33" s="8">
        <f t="shared" si="8"/>
        <v>1.3761467889908257</v>
      </c>
      <c r="V33" s="75">
        <v>194</v>
      </c>
      <c r="W33" s="8">
        <f t="shared" si="9"/>
        <v>2.7053409566308741</v>
      </c>
      <c r="X33" s="10">
        <v>293</v>
      </c>
      <c r="Y33" s="8">
        <f t="shared" si="10"/>
        <v>4.085901547901269</v>
      </c>
      <c r="Z33" s="10">
        <v>550</v>
      </c>
      <c r="AA33" s="8">
        <f t="shared" si="11"/>
        <v>7.6697810626133034</v>
      </c>
    </row>
    <row r="34" spans="1:27" ht="29.25" customHeight="1">
      <c r="A34" s="58">
        <v>29</v>
      </c>
      <c r="B34" s="4" t="s">
        <v>46</v>
      </c>
      <c r="C34" s="97">
        <v>3189</v>
      </c>
      <c r="D34" s="97">
        <v>3005</v>
      </c>
      <c r="E34" s="8">
        <f t="shared" si="0"/>
        <v>94.230166196299777</v>
      </c>
      <c r="F34" s="97">
        <v>1368</v>
      </c>
      <c r="G34" s="8">
        <f t="shared" si="1"/>
        <v>45.524126455906824</v>
      </c>
      <c r="H34" s="10">
        <v>1202</v>
      </c>
      <c r="I34" s="8">
        <f t="shared" si="2"/>
        <v>40</v>
      </c>
      <c r="J34" s="97">
        <v>620</v>
      </c>
      <c r="K34" s="8">
        <f t="shared" si="3"/>
        <v>20.632279534109816</v>
      </c>
      <c r="L34" s="97">
        <v>390</v>
      </c>
      <c r="M34" s="8">
        <f t="shared" si="4"/>
        <v>12.9783693843594</v>
      </c>
      <c r="N34" s="10">
        <v>627</v>
      </c>
      <c r="O34" s="8">
        <f t="shared" si="5"/>
        <v>20.865224625623959</v>
      </c>
      <c r="P34" s="10">
        <v>1988</v>
      </c>
      <c r="Q34" s="8">
        <f t="shared" si="6"/>
        <v>66.156405990016637</v>
      </c>
      <c r="R34" s="10">
        <v>91</v>
      </c>
      <c r="S34" s="17">
        <f t="shared" si="7"/>
        <v>3.0282861896838602</v>
      </c>
      <c r="T34" s="10">
        <v>161</v>
      </c>
      <c r="U34" s="8">
        <f t="shared" si="8"/>
        <v>5.0486045782376925</v>
      </c>
      <c r="V34" s="10">
        <v>207</v>
      </c>
      <c r="W34" s="8">
        <f t="shared" si="9"/>
        <v>6.8885191347753745</v>
      </c>
      <c r="X34" s="10">
        <v>126</v>
      </c>
      <c r="Y34" s="8">
        <f t="shared" si="10"/>
        <v>4.1930116472545755</v>
      </c>
      <c r="Z34" s="10">
        <v>587</v>
      </c>
      <c r="AA34" s="8">
        <f t="shared" si="11"/>
        <v>19.534109816971714</v>
      </c>
    </row>
    <row r="35" spans="1:27" ht="44.25" customHeight="1">
      <c r="A35" s="58">
        <v>30</v>
      </c>
      <c r="B35" s="4" t="s">
        <v>47</v>
      </c>
      <c r="C35" s="97">
        <v>2231</v>
      </c>
      <c r="D35" s="97">
        <v>2231</v>
      </c>
      <c r="E35" s="8">
        <f t="shared" si="0"/>
        <v>100</v>
      </c>
      <c r="F35" s="97">
        <v>718</v>
      </c>
      <c r="G35" s="8">
        <f t="shared" si="1"/>
        <v>32.182877633348276</v>
      </c>
      <c r="H35" s="75">
        <v>156</v>
      </c>
      <c r="I35" s="8">
        <f t="shared" si="2"/>
        <v>6.9923800986104885</v>
      </c>
      <c r="J35" s="97">
        <v>757</v>
      </c>
      <c r="K35" s="8">
        <f t="shared" si="3"/>
        <v>33.930972658000897</v>
      </c>
      <c r="L35" s="97">
        <v>278</v>
      </c>
      <c r="M35" s="8">
        <f t="shared" si="4"/>
        <v>12.460779919318691</v>
      </c>
      <c r="N35" s="10">
        <v>573</v>
      </c>
      <c r="O35" s="8">
        <f t="shared" si="5"/>
        <v>25.683549977588527</v>
      </c>
      <c r="P35" s="10">
        <v>1324</v>
      </c>
      <c r="Q35" s="8">
        <f t="shared" si="6"/>
        <v>59.345584939489015</v>
      </c>
      <c r="R35" s="10">
        <v>28</v>
      </c>
      <c r="S35" s="17">
        <f t="shared" si="7"/>
        <v>1.2550425818018827</v>
      </c>
      <c r="T35" s="10">
        <v>223</v>
      </c>
      <c r="U35" s="8">
        <f t="shared" si="8"/>
        <v>9.9955177050649926</v>
      </c>
      <c r="V35" s="75">
        <v>4</v>
      </c>
      <c r="W35" s="8">
        <f t="shared" si="9"/>
        <v>0.17929179740026893</v>
      </c>
      <c r="X35" s="10">
        <v>8</v>
      </c>
      <c r="Y35" s="8">
        <f t="shared" si="10"/>
        <v>0.35858359480053786</v>
      </c>
      <c r="Z35" s="10">
        <v>76</v>
      </c>
      <c r="AA35" s="8">
        <f t="shared" si="11"/>
        <v>3.40654415060511</v>
      </c>
    </row>
    <row r="36" spans="1:27" ht="25.5" customHeight="1">
      <c r="A36" s="58">
        <v>31</v>
      </c>
      <c r="B36" s="4" t="s">
        <v>48</v>
      </c>
      <c r="C36" s="97">
        <v>5136</v>
      </c>
      <c r="D36" s="97">
        <v>5205</v>
      </c>
      <c r="E36" s="8">
        <f t="shared" si="0"/>
        <v>101.34345794392523</v>
      </c>
      <c r="F36" s="73">
        <v>2028</v>
      </c>
      <c r="G36" s="8">
        <f t="shared" si="1"/>
        <v>38.962536023054753</v>
      </c>
      <c r="H36" s="10">
        <v>2160</v>
      </c>
      <c r="I36" s="8">
        <f t="shared" si="2"/>
        <v>41.498559077809801</v>
      </c>
      <c r="J36" s="97">
        <v>1732</v>
      </c>
      <c r="K36" s="8">
        <f t="shared" si="3"/>
        <v>33.275696445725266</v>
      </c>
      <c r="L36" s="97">
        <v>688</v>
      </c>
      <c r="M36" s="8">
        <f t="shared" si="4"/>
        <v>13.218059558117195</v>
      </c>
      <c r="N36" s="10">
        <v>1460</v>
      </c>
      <c r="O36" s="8">
        <f t="shared" si="5"/>
        <v>28.049951969260327</v>
      </c>
      <c r="P36" s="10">
        <v>1640</v>
      </c>
      <c r="Q36" s="8">
        <f t="shared" si="6"/>
        <v>31.508165225744477</v>
      </c>
      <c r="R36" s="10">
        <v>32</v>
      </c>
      <c r="S36" s="17">
        <f t="shared" si="7"/>
        <v>0.61479346781940447</v>
      </c>
      <c r="T36" s="10">
        <v>521</v>
      </c>
      <c r="U36" s="8">
        <f t="shared" si="8"/>
        <v>10.144080996884735</v>
      </c>
      <c r="V36" s="75">
        <v>402</v>
      </c>
      <c r="W36" s="8">
        <f t="shared" si="9"/>
        <v>7.7233429394812676</v>
      </c>
      <c r="X36" s="10">
        <v>423</v>
      </c>
      <c r="Y36" s="8">
        <f t="shared" si="10"/>
        <v>8.1268011527377517</v>
      </c>
      <c r="Z36" s="10">
        <v>921</v>
      </c>
      <c r="AA36" s="8">
        <f t="shared" si="11"/>
        <v>17.694524495677232</v>
      </c>
    </row>
    <row r="37" spans="1:27" ht="45.75" customHeight="1">
      <c r="A37" s="58">
        <v>32</v>
      </c>
      <c r="B37" s="7" t="s">
        <v>49</v>
      </c>
      <c r="C37" s="97">
        <v>6078</v>
      </c>
      <c r="D37" s="97">
        <v>5393</v>
      </c>
      <c r="E37" s="8">
        <f t="shared" si="0"/>
        <v>88.729845343863119</v>
      </c>
      <c r="F37" s="97">
        <v>2696</v>
      </c>
      <c r="G37" s="8">
        <f t="shared" si="1"/>
        <v>49.990728722417948</v>
      </c>
      <c r="H37" s="10">
        <v>2625</v>
      </c>
      <c r="I37" s="8">
        <f t="shared" si="2"/>
        <v>48.674207305766735</v>
      </c>
      <c r="J37" s="97">
        <v>1082</v>
      </c>
      <c r="K37" s="8">
        <f t="shared" si="3"/>
        <v>20.063044687557944</v>
      </c>
      <c r="L37" s="97">
        <v>422</v>
      </c>
      <c r="M37" s="8">
        <f t="shared" si="4"/>
        <v>7.8249582792508807</v>
      </c>
      <c r="N37" s="10">
        <v>3926</v>
      </c>
      <c r="O37" s="8">
        <f t="shared" si="5"/>
        <v>72.798071574262934</v>
      </c>
      <c r="P37" s="10">
        <v>4434</v>
      </c>
      <c r="Q37" s="8">
        <f t="shared" si="6"/>
        <v>82.21768959762656</v>
      </c>
      <c r="R37" s="10">
        <v>99</v>
      </c>
      <c r="S37" s="17">
        <f t="shared" si="7"/>
        <v>1.8357129612460596</v>
      </c>
      <c r="T37" s="10">
        <v>306</v>
      </c>
      <c r="U37" s="8">
        <f t="shared" si="8"/>
        <v>5.0345508390918061</v>
      </c>
      <c r="V37" s="75">
        <v>333</v>
      </c>
      <c r="W37" s="8">
        <f t="shared" si="9"/>
        <v>6.174670869645837</v>
      </c>
      <c r="X37" s="10">
        <v>335</v>
      </c>
      <c r="Y37" s="8">
        <f t="shared" si="10"/>
        <v>6.2117559799740407</v>
      </c>
      <c r="Z37" s="10">
        <v>621</v>
      </c>
      <c r="AA37" s="8">
        <f t="shared" si="11"/>
        <v>11.514926756907101</v>
      </c>
    </row>
    <row r="38" spans="1:27" ht="60" customHeight="1">
      <c r="A38" s="58">
        <v>33</v>
      </c>
      <c r="B38" s="7" t="s">
        <v>50</v>
      </c>
      <c r="C38" s="97">
        <v>3693</v>
      </c>
      <c r="D38" s="97">
        <v>4842</v>
      </c>
      <c r="E38" s="8">
        <f t="shared" si="0"/>
        <v>131.11291632818848</v>
      </c>
      <c r="F38" s="97">
        <v>1465</v>
      </c>
      <c r="G38" s="8">
        <f t="shared" ref="G38:G62" si="12">F38*100/D38</f>
        <v>30.256092523750517</v>
      </c>
      <c r="H38" s="75">
        <v>81</v>
      </c>
      <c r="I38" s="8">
        <f t="shared" ref="I38:I62" si="13">H38*100/D38</f>
        <v>1.6728624535315986</v>
      </c>
      <c r="J38" s="97">
        <v>849</v>
      </c>
      <c r="K38" s="8">
        <f t="shared" ref="K38:K62" si="14">J38*100/D38</f>
        <v>17.534076827757126</v>
      </c>
      <c r="L38" s="97">
        <v>544</v>
      </c>
      <c r="M38" s="8">
        <f t="shared" ref="M38:M62" si="15">L38*100/D38</f>
        <v>11.235026848409747</v>
      </c>
      <c r="N38" s="10">
        <v>795</v>
      </c>
      <c r="O38" s="8">
        <f t="shared" ref="O38:O62" si="16">N38*100/D38</f>
        <v>16.418835192069391</v>
      </c>
      <c r="P38" s="10">
        <v>962</v>
      </c>
      <c r="Q38" s="8">
        <f t="shared" ref="Q38:Q62" si="17">P38*100/D38</f>
        <v>19.867823213548121</v>
      </c>
      <c r="R38" s="10">
        <v>171</v>
      </c>
      <c r="S38" s="17">
        <f t="shared" ref="S38:S62" si="18">R38*100/D38</f>
        <v>3.5315985130111525</v>
      </c>
      <c r="T38" s="10">
        <v>24</v>
      </c>
      <c r="U38" s="8">
        <f t="shared" ref="U38:U64" si="19">T38*100/C38</f>
        <v>0.6498781478472786</v>
      </c>
      <c r="V38" s="10">
        <v>177</v>
      </c>
      <c r="W38" s="8">
        <f t="shared" ref="W38:W62" si="20">V38*100/D38</f>
        <v>3.6555142503097895</v>
      </c>
      <c r="X38" s="10">
        <v>28</v>
      </c>
      <c r="Y38" s="8">
        <f t="shared" ref="Y38:Y62" si="21">X38*100/D38</f>
        <v>0.57827344072697229</v>
      </c>
      <c r="Z38" s="10">
        <v>327</v>
      </c>
      <c r="AA38" s="8">
        <f t="shared" ref="AA38:AA62" si="22">Z38*100/D38</f>
        <v>6.7534076827757126</v>
      </c>
    </row>
    <row r="39" spans="1:27" ht="44.25" customHeight="1">
      <c r="A39" s="58">
        <v>34</v>
      </c>
      <c r="B39" s="7" t="s">
        <v>51</v>
      </c>
      <c r="C39" s="97">
        <v>13698</v>
      </c>
      <c r="D39" s="97">
        <v>13561</v>
      </c>
      <c r="E39" s="8">
        <f t="shared" si="0"/>
        <v>98.999853993283693</v>
      </c>
      <c r="F39" s="97">
        <v>2503</v>
      </c>
      <c r="G39" s="8">
        <f t="shared" si="12"/>
        <v>18.457340904063123</v>
      </c>
      <c r="H39" s="10">
        <v>2037</v>
      </c>
      <c r="I39" s="8">
        <f t="shared" si="13"/>
        <v>15.02101614925153</v>
      </c>
      <c r="J39" s="97">
        <v>2442</v>
      </c>
      <c r="K39" s="8">
        <f t="shared" si="14"/>
        <v>18.00752156920581</v>
      </c>
      <c r="L39" s="97">
        <v>1788</v>
      </c>
      <c r="M39" s="8">
        <f t="shared" si="15"/>
        <v>13.184868372538899</v>
      </c>
      <c r="N39" s="10">
        <v>3186</v>
      </c>
      <c r="O39" s="8">
        <f t="shared" si="16"/>
        <v>23.493842636973675</v>
      </c>
      <c r="P39" s="10">
        <v>7590</v>
      </c>
      <c r="Q39" s="8">
        <f t="shared" si="17"/>
        <v>55.96932379618022</v>
      </c>
      <c r="R39" s="10">
        <v>233</v>
      </c>
      <c r="S39" s="17">
        <f t="shared" si="18"/>
        <v>1.7181623774057961</v>
      </c>
      <c r="T39" s="10">
        <v>2603</v>
      </c>
      <c r="U39" s="8">
        <f t="shared" si="19"/>
        <v>19.002774127609872</v>
      </c>
      <c r="V39" s="10">
        <v>330</v>
      </c>
      <c r="W39" s="8">
        <f t="shared" si="20"/>
        <v>2.4334488607034879</v>
      </c>
      <c r="X39" s="10">
        <v>134</v>
      </c>
      <c r="Y39" s="8">
        <f t="shared" si="21"/>
        <v>0.98812771919474962</v>
      </c>
      <c r="Z39" s="10">
        <v>2041</v>
      </c>
      <c r="AA39" s="8">
        <f t="shared" si="22"/>
        <v>15.05051249907824</v>
      </c>
    </row>
    <row r="40" spans="1:27" ht="44.25" customHeight="1">
      <c r="A40" s="58">
        <v>35</v>
      </c>
      <c r="B40" s="68" t="s">
        <v>52</v>
      </c>
      <c r="C40" s="97">
        <v>4305</v>
      </c>
      <c r="D40" s="40">
        <v>3958</v>
      </c>
      <c r="E40" s="8">
        <f t="shared" si="0"/>
        <v>91.939605110336814</v>
      </c>
      <c r="F40" s="97">
        <v>2654</v>
      </c>
      <c r="G40" s="8">
        <f t="shared" si="12"/>
        <v>67.054067710965128</v>
      </c>
      <c r="H40" s="10">
        <v>1627</v>
      </c>
      <c r="I40" s="8">
        <f t="shared" si="13"/>
        <v>41.106619504800406</v>
      </c>
      <c r="J40" s="97">
        <v>737</v>
      </c>
      <c r="K40" s="8">
        <f t="shared" si="14"/>
        <v>18.620515411824154</v>
      </c>
      <c r="L40" s="97">
        <v>580</v>
      </c>
      <c r="M40" s="8">
        <f t="shared" si="15"/>
        <v>14.653865588681152</v>
      </c>
      <c r="N40" s="10">
        <v>792</v>
      </c>
      <c r="O40" s="8">
        <f t="shared" si="16"/>
        <v>20.01010611419909</v>
      </c>
      <c r="P40" s="10">
        <v>1055</v>
      </c>
      <c r="Q40" s="8">
        <f t="shared" si="17"/>
        <v>26.654876200101061</v>
      </c>
      <c r="R40" s="10">
        <v>31</v>
      </c>
      <c r="S40" s="17">
        <f t="shared" si="18"/>
        <v>0.78322385042950982</v>
      </c>
      <c r="T40" s="10">
        <v>426</v>
      </c>
      <c r="U40" s="8">
        <f t="shared" si="19"/>
        <v>9.8954703832752617</v>
      </c>
      <c r="V40" s="10">
        <v>238</v>
      </c>
      <c r="W40" s="8">
        <f t="shared" si="20"/>
        <v>6.0131379484588177</v>
      </c>
      <c r="X40" s="10">
        <v>174</v>
      </c>
      <c r="Y40" s="8">
        <f t="shared" si="21"/>
        <v>4.3961596766043458</v>
      </c>
      <c r="Z40" s="10">
        <v>278</v>
      </c>
      <c r="AA40" s="8">
        <f t="shared" si="22"/>
        <v>7.0237493683678629</v>
      </c>
    </row>
    <row r="41" spans="1:27" ht="30" customHeight="1">
      <c r="A41" s="58">
        <v>36</v>
      </c>
      <c r="B41" s="7" t="s">
        <v>53</v>
      </c>
      <c r="C41" s="97">
        <v>4686</v>
      </c>
      <c r="D41" s="97">
        <v>4889</v>
      </c>
      <c r="E41" s="8">
        <f t="shared" si="0"/>
        <v>104.33205292360222</v>
      </c>
      <c r="F41" s="97">
        <v>1512</v>
      </c>
      <c r="G41" s="8">
        <f t="shared" si="12"/>
        <v>30.926569850685212</v>
      </c>
      <c r="H41" s="10">
        <v>1356</v>
      </c>
      <c r="I41" s="8">
        <f t="shared" si="13"/>
        <v>27.73573327878912</v>
      </c>
      <c r="J41" s="97">
        <v>1745</v>
      </c>
      <c r="K41" s="8">
        <f t="shared" si="14"/>
        <v>35.692370627940271</v>
      </c>
      <c r="L41" s="97">
        <v>689</v>
      </c>
      <c r="M41" s="8">
        <f t="shared" si="15"/>
        <v>14.092861525874412</v>
      </c>
      <c r="N41" s="10">
        <v>339</v>
      </c>
      <c r="O41" s="8">
        <f t="shared" si="16"/>
        <v>6.9339333196972799</v>
      </c>
      <c r="P41" s="10">
        <v>454</v>
      </c>
      <c r="Q41" s="8">
        <f t="shared" si="17"/>
        <v>9.2861525874411939</v>
      </c>
      <c r="R41" s="10">
        <v>27</v>
      </c>
      <c r="S41" s="17">
        <f t="shared" si="18"/>
        <v>0.55226017590509302</v>
      </c>
      <c r="T41" s="10">
        <v>85</v>
      </c>
      <c r="U41" s="8">
        <f t="shared" si="19"/>
        <v>1.8139137857447716</v>
      </c>
      <c r="V41" s="75">
        <v>39</v>
      </c>
      <c r="W41" s="8">
        <f t="shared" si="20"/>
        <v>0.79770914297402329</v>
      </c>
      <c r="X41" s="10">
        <v>39</v>
      </c>
      <c r="Y41" s="8">
        <f t="shared" si="21"/>
        <v>0.79770914297402329</v>
      </c>
      <c r="Z41" s="10">
        <v>761</v>
      </c>
      <c r="AA41" s="8">
        <f t="shared" si="22"/>
        <v>15.565555328287994</v>
      </c>
    </row>
    <row r="42" spans="1:27" ht="31.5" customHeight="1">
      <c r="A42" s="58">
        <v>37</v>
      </c>
      <c r="B42" s="7" t="s">
        <v>54</v>
      </c>
      <c r="C42" s="97">
        <v>2732</v>
      </c>
      <c r="D42" s="97">
        <v>2741</v>
      </c>
      <c r="E42" s="8">
        <f t="shared" si="0"/>
        <v>100.32942898975109</v>
      </c>
      <c r="F42" s="73">
        <v>957</v>
      </c>
      <c r="G42" s="8">
        <f t="shared" si="12"/>
        <v>34.914264866836923</v>
      </c>
      <c r="H42" s="10">
        <v>1325</v>
      </c>
      <c r="I42" s="8">
        <f t="shared" si="13"/>
        <v>48.34002188982123</v>
      </c>
      <c r="J42" s="97">
        <v>573</v>
      </c>
      <c r="K42" s="8">
        <f t="shared" si="14"/>
        <v>20.9047792776359</v>
      </c>
      <c r="L42" s="97">
        <v>460</v>
      </c>
      <c r="M42" s="8">
        <f t="shared" si="15"/>
        <v>16.782196278730389</v>
      </c>
      <c r="N42" s="10">
        <v>576</v>
      </c>
      <c r="O42" s="8">
        <f t="shared" si="16"/>
        <v>21.014228383801534</v>
      </c>
      <c r="P42" s="10">
        <v>20</v>
      </c>
      <c r="Q42" s="74">
        <f t="shared" si="17"/>
        <v>0.72966070777088654</v>
      </c>
      <c r="R42" s="10">
        <v>21</v>
      </c>
      <c r="S42" s="17">
        <f t="shared" si="18"/>
        <v>0.7661437431594309</v>
      </c>
      <c r="T42" s="10">
        <v>389</v>
      </c>
      <c r="U42" s="8">
        <f t="shared" si="19"/>
        <v>14.238653001464129</v>
      </c>
      <c r="V42" s="10">
        <v>337</v>
      </c>
      <c r="W42" s="8">
        <f t="shared" si="20"/>
        <v>12.294782925939439</v>
      </c>
      <c r="X42" s="10">
        <v>211</v>
      </c>
      <c r="Y42" s="8">
        <f t="shared" si="21"/>
        <v>7.6979204669828531</v>
      </c>
      <c r="Z42" s="10">
        <v>118</v>
      </c>
      <c r="AA42" s="8">
        <f t="shared" si="22"/>
        <v>4.3049981758482305</v>
      </c>
    </row>
    <row r="43" spans="1:27" ht="31.5" customHeight="1">
      <c r="A43" s="58">
        <v>38</v>
      </c>
      <c r="B43" s="4" t="s">
        <v>55</v>
      </c>
      <c r="C43" s="97">
        <v>4334</v>
      </c>
      <c r="D43" s="97">
        <v>4093</v>
      </c>
      <c r="E43" s="8">
        <f t="shared" si="0"/>
        <v>94.439317028149517</v>
      </c>
      <c r="F43" s="97">
        <v>1676</v>
      </c>
      <c r="G43" s="8">
        <f t="shared" si="12"/>
        <v>40.947959931590518</v>
      </c>
      <c r="H43" s="10">
        <v>1676</v>
      </c>
      <c r="I43" s="8">
        <f t="shared" si="13"/>
        <v>40.947959931590518</v>
      </c>
      <c r="J43" s="97">
        <v>1146</v>
      </c>
      <c r="K43" s="8">
        <f t="shared" si="14"/>
        <v>27.99902272172001</v>
      </c>
      <c r="L43" s="97">
        <v>818</v>
      </c>
      <c r="M43" s="8">
        <f t="shared" si="15"/>
        <v>19.985340825800147</v>
      </c>
      <c r="N43" s="10">
        <v>2005</v>
      </c>
      <c r="O43" s="8">
        <f t="shared" si="16"/>
        <v>48.98607378451014</v>
      </c>
      <c r="P43" s="10">
        <v>2271</v>
      </c>
      <c r="Q43" s="8">
        <f t="shared" si="17"/>
        <v>55.484974346445149</v>
      </c>
      <c r="R43" s="10">
        <v>9</v>
      </c>
      <c r="S43" s="17">
        <f t="shared" si="18"/>
        <v>0.21988761299780113</v>
      </c>
      <c r="T43" s="10">
        <v>176</v>
      </c>
      <c r="U43" s="8">
        <f t="shared" si="19"/>
        <v>4.0609137055837561</v>
      </c>
      <c r="V43" s="75">
        <v>56</v>
      </c>
      <c r="W43" s="8">
        <f t="shared" si="20"/>
        <v>1.3681895919863181</v>
      </c>
      <c r="X43" s="10">
        <v>79</v>
      </c>
      <c r="Y43" s="8">
        <f t="shared" si="21"/>
        <v>1.9301246029806987</v>
      </c>
      <c r="Z43" s="10">
        <v>125</v>
      </c>
      <c r="AA43" s="8">
        <f t="shared" si="22"/>
        <v>3.0539946249694601</v>
      </c>
    </row>
    <row r="44" spans="1:27" ht="29.25" customHeight="1">
      <c r="A44" s="58">
        <v>39</v>
      </c>
      <c r="B44" s="4" t="s">
        <v>56</v>
      </c>
      <c r="C44" s="97">
        <v>6990</v>
      </c>
      <c r="D44" s="97">
        <v>6831</v>
      </c>
      <c r="E44" s="8">
        <f t="shared" si="0"/>
        <v>97.725321888412012</v>
      </c>
      <c r="F44" s="97">
        <v>2710</v>
      </c>
      <c r="G44" s="8">
        <f t="shared" si="12"/>
        <v>39.672083150344022</v>
      </c>
      <c r="H44" s="10">
        <v>2539</v>
      </c>
      <c r="I44" s="8">
        <f t="shared" si="13"/>
        <v>37.168789342702389</v>
      </c>
      <c r="J44" s="97">
        <v>1888</v>
      </c>
      <c r="K44" s="8">
        <f t="shared" si="14"/>
        <v>27.638705899575466</v>
      </c>
      <c r="L44" s="97">
        <v>1369</v>
      </c>
      <c r="M44" s="8">
        <f t="shared" si="15"/>
        <v>20.040989606206999</v>
      </c>
      <c r="N44" s="10">
        <v>1665</v>
      </c>
      <c r="O44" s="8">
        <f t="shared" si="16"/>
        <v>24.37417654808959</v>
      </c>
      <c r="P44" s="10">
        <v>2889</v>
      </c>
      <c r="Q44" s="8">
        <f t="shared" si="17"/>
        <v>42.292490118577078</v>
      </c>
      <c r="R44" s="10">
        <v>322</v>
      </c>
      <c r="S44" s="17">
        <f t="shared" si="18"/>
        <v>4.7138047138047137</v>
      </c>
      <c r="T44" s="10">
        <v>169</v>
      </c>
      <c r="U44" s="8">
        <f t="shared" si="19"/>
        <v>2.4177396280400574</v>
      </c>
      <c r="V44" s="10">
        <v>189</v>
      </c>
      <c r="W44" s="8">
        <f t="shared" si="20"/>
        <v>2.766798418972332</v>
      </c>
      <c r="X44" s="10">
        <v>36</v>
      </c>
      <c r="Y44" s="8">
        <f t="shared" si="21"/>
        <v>0.5270092226613966</v>
      </c>
      <c r="Z44" s="10">
        <v>44</v>
      </c>
      <c r="AA44" s="8">
        <f t="shared" si="22"/>
        <v>0.64412238325281801</v>
      </c>
    </row>
    <row r="45" spans="1:27" ht="43.5" customHeight="1">
      <c r="A45" s="58">
        <v>40</v>
      </c>
      <c r="B45" s="4" t="s">
        <v>57</v>
      </c>
      <c r="C45" s="97">
        <v>2136</v>
      </c>
      <c r="D45" s="97">
        <v>2021</v>
      </c>
      <c r="E45" s="8">
        <f t="shared" si="0"/>
        <v>94.616104868913851</v>
      </c>
      <c r="F45" s="73">
        <v>409</v>
      </c>
      <c r="G45" s="8">
        <f t="shared" si="12"/>
        <v>20.237506185056901</v>
      </c>
      <c r="H45" s="10">
        <v>605</v>
      </c>
      <c r="I45" s="8">
        <f t="shared" si="13"/>
        <v>29.935675408213754</v>
      </c>
      <c r="J45" s="97">
        <v>475</v>
      </c>
      <c r="K45" s="8">
        <f t="shared" si="14"/>
        <v>23.503216229589313</v>
      </c>
      <c r="L45" s="97">
        <v>141</v>
      </c>
      <c r="M45" s="8">
        <f t="shared" si="15"/>
        <v>6.9767441860465116</v>
      </c>
      <c r="N45" s="10">
        <v>335</v>
      </c>
      <c r="O45" s="8">
        <f t="shared" si="16"/>
        <v>16.575952498762987</v>
      </c>
      <c r="P45" s="10">
        <v>341</v>
      </c>
      <c r="Q45" s="8">
        <f t="shared" si="17"/>
        <v>16.872835230084117</v>
      </c>
      <c r="R45" s="10">
        <v>25</v>
      </c>
      <c r="S45" s="17">
        <f t="shared" si="18"/>
        <v>1.2370113805047007</v>
      </c>
      <c r="T45" s="10">
        <v>96</v>
      </c>
      <c r="U45" s="8">
        <f t="shared" si="19"/>
        <v>4.4943820224719104</v>
      </c>
      <c r="V45" s="75">
        <v>77</v>
      </c>
      <c r="W45" s="8">
        <f t="shared" si="20"/>
        <v>3.8099950519544779</v>
      </c>
      <c r="X45" s="10">
        <v>95</v>
      </c>
      <c r="Y45" s="8">
        <f t="shared" si="21"/>
        <v>4.7006432459178624</v>
      </c>
      <c r="Z45" s="10">
        <v>481</v>
      </c>
      <c r="AA45" s="8">
        <f t="shared" si="22"/>
        <v>23.800098960910439</v>
      </c>
    </row>
    <row r="46" spans="1:27" ht="45.75" customHeight="1">
      <c r="A46" s="58">
        <v>41</v>
      </c>
      <c r="B46" s="4" t="s">
        <v>58</v>
      </c>
      <c r="C46" s="9">
        <v>2591</v>
      </c>
      <c r="D46" s="9">
        <v>2007</v>
      </c>
      <c r="E46" s="8">
        <f t="shared" si="0"/>
        <v>77.460439984561944</v>
      </c>
      <c r="F46" s="9">
        <v>429</v>
      </c>
      <c r="G46" s="8">
        <f t="shared" si="12"/>
        <v>21.375186846038865</v>
      </c>
      <c r="H46" s="10">
        <v>421</v>
      </c>
      <c r="I46" s="8">
        <f t="shared" si="13"/>
        <v>20.97658196312905</v>
      </c>
      <c r="J46" s="9">
        <v>511</v>
      </c>
      <c r="K46" s="8">
        <f t="shared" si="14"/>
        <v>25.460886895864473</v>
      </c>
      <c r="L46" s="9">
        <v>324</v>
      </c>
      <c r="M46" s="8">
        <f t="shared" si="15"/>
        <v>16.143497757847534</v>
      </c>
      <c r="N46" s="10">
        <v>362</v>
      </c>
      <c r="O46" s="8">
        <f t="shared" si="16"/>
        <v>18.036870951669158</v>
      </c>
      <c r="P46" s="10">
        <v>406</v>
      </c>
      <c r="Q46" s="8">
        <f t="shared" si="17"/>
        <v>20.229197807673145</v>
      </c>
      <c r="R46" s="10">
        <v>95</v>
      </c>
      <c r="S46" s="17">
        <f t="shared" si="18"/>
        <v>4.733432984554061</v>
      </c>
      <c r="T46" s="10">
        <v>251</v>
      </c>
      <c r="U46" s="8">
        <f t="shared" si="19"/>
        <v>9.6873793901968348</v>
      </c>
      <c r="V46" s="10">
        <v>76</v>
      </c>
      <c r="W46" s="8">
        <f t="shared" si="20"/>
        <v>3.7867463876432486</v>
      </c>
      <c r="X46" s="10">
        <v>48</v>
      </c>
      <c r="Y46" s="8">
        <f t="shared" si="21"/>
        <v>2.391629297458894</v>
      </c>
      <c r="Z46" s="10">
        <v>502</v>
      </c>
      <c r="AA46" s="8">
        <f t="shared" si="22"/>
        <v>25.012456402590932</v>
      </c>
    </row>
    <row r="47" spans="1:27" ht="47.25" customHeight="1">
      <c r="A47" s="58">
        <v>42</v>
      </c>
      <c r="B47" s="4" t="s">
        <v>59</v>
      </c>
      <c r="C47" s="97">
        <v>8200</v>
      </c>
      <c r="D47" s="97">
        <v>6328</v>
      </c>
      <c r="E47" s="8">
        <f t="shared" si="0"/>
        <v>77.170731707317074</v>
      </c>
      <c r="F47" s="73">
        <v>2322</v>
      </c>
      <c r="G47" s="8">
        <f t="shared" si="12"/>
        <v>36.694058154235144</v>
      </c>
      <c r="H47" s="10">
        <v>2363</v>
      </c>
      <c r="I47" s="8">
        <f t="shared" si="13"/>
        <v>37.341972187104929</v>
      </c>
      <c r="J47" s="97">
        <v>1642</v>
      </c>
      <c r="K47" s="8">
        <f t="shared" si="14"/>
        <v>25.948166877370419</v>
      </c>
      <c r="L47" s="97">
        <v>1062</v>
      </c>
      <c r="M47" s="8">
        <f t="shared" si="15"/>
        <v>16.782553729456385</v>
      </c>
      <c r="N47" s="10">
        <v>2939</v>
      </c>
      <c r="O47" s="8">
        <f t="shared" si="16"/>
        <v>46.444374209860932</v>
      </c>
      <c r="P47" s="10">
        <v>2600</v>
      </c>
      <c r="Q47" s="8">
        <f t="shared" si="17"/>
        <v>41.087231352718078</v>
      </c>
      <c r="R47" s="10">
        <v>1</v>
      </c>
      <c r="S47" s="17">
        <f t="shared" si="18"/>
        <v>1.5802781289506952E-2</v>
      </c>
      <c r="T47" s="10">
        <v>1014</v>
      </c>
      <c r="U47" s="8">
        <f t="shared" si="19"/>
        <v>12.365853658536585</v>
      </c>
      <c r="V47" s="10">
        <v>189</v>
      </c>
      <c r="W47" s="8">
        <f t="shared" si="20"/>
        <v>2.9867256637168142</v>
      </c>
      <c r="X47" s="10">
        <v>142</v>
      </c>
      <c r="Y47" s="8">
        <f t="shared" si="21"/>
        <v>2.2439949431099873</v>
      </c>
      <c r="Z47" s="10">
        <v>42</v>
      </c>
      <c r="AA47" s="8">
        <f t="shared" si="22"/>
        <v>0.66371681415929207</v>
      </c>
    </row>
    <row r="48" spans="1:27" ht="32.25" customHeight="1">
      <c r="A48" s="58">
        <v>43</v>
      </c>
      <c r="B48" s="4" t="s">
        <v>64</v>
      </c>
      <c r="C48" s="97">
        <v>7775</v>
      </c>
      <c r="D48" s="97">
        <v>7495</v>
      </c>
      <c r="E48" s="8">
        <f t="shared" si="0"/>
        <v>96.39871382636656</v>
      </c>
      <c r="F48" s="73">
        <v>2034</v>
      </c>
      <c r="G48" s="8">
        <f t="shared" si="12"/>
        <v>27.138092061374248</v>
      </c>
      <c r="H48" s="10">
        <v>2355</v>
      </c>
      <c r="I48" s="8">
        <f t="shared" si="13"/>
        <v>31.420947298198801</v>
      </c>
      <c r="J48" s="97">
        <v>922</v>
      </c>
      <c r="K48" s="8">
        <f t="shared" si="14"/>
        <v>12.301534356237491</v>
      </c>
      <c r="L48" s="97">
        <v>1280</v>
      </c>
      <c r="M48" s="8">
        <f t="shared" si="15"/>
        <v>17.078052034689794</v>
      </c>
      <c r="N48" s="10">
        <v>1329</v>
      </c>
      <c r="O48" s="8">
        <f t="shared" si="16"/>
        <v>17.731821214142762</v>
      </c>
      <c r="P48" s="10">
        <v>1471</v>
      </c>
      <c r="Q48" s="8">
        <f t="shared" si="17"/>
        <v>19.626417611741161</v>
      </c>
      <c r="R48" s="10">
        <v>99</v>
      </c>
      <c r="S48" s="17">
        <f t="shared" si="18"/>
        <v>1.3208805870580387</v>
      </c>
      <c r="T48" s="10">
        <v>562</v>
      </c>
      <c r="U48" s="8">
        <f t="shared" si="19"/>
        <v>7.228295819935691</v>
      </c>
      <c r="V48" s="10">
        <v>412</v>
      </c>
      <c r="W48" s="8">
        <f t="shared" si="20"/>
        <v>5.4969979986657771</v>
      </c>
      <c r="X48" s="10">
        <v>153</v>
      </c>
      <c r="Y48" s="8">
        <f t="shared" si="21"/>
        <v>2.0413609072715144</v>
      </c>
      <c r="Z48" s="10">
        <v>517</v>
      </c>
      <c r="AA48" s="8">
        <f t="shared" si="22"/>
        <v>6.8979319546364239</v>
      </c>
    </row>
    <row r="49" spans="1:27" ht="31.5" customHeight="1">
      <c r="A49" s="58">
        <v>44</v>
      </c>
      <c r="B49" s="4" t="s">
        <v>60</v>
      </c>
      <c r="C49" s="97">
        <v>4248</v>
      </c>
      <c r="D49" s="97">
        <v>4169</v>
      </c>
      <c r="E49" s="8">
        <f t="shared" si="0"/>
        <v>98.140301318267419</v>
      </c>
      <c r="F49" s="97">
        <v>2318</v>
      </c>
      <c r="G49" s="8">
        <f t="shared" si="12"/>
        <v>55.600863516430799</v>
      </c>
      <c r="H49" s="10">
        <v>2313</v>
      </c>
      <c r="I49" s="8">
        <f t="shared" si="13"/>
        <v>55.48093067881986</v>
      </c>
      <c r="J49" s="97">
        <v>802</v>
      </c>
      <c r="K49" s="8">
        <f t="shared" si="14"/>
        <v>19.237227152794436</v>
      </c>
      <c r="L49" s="97">
        <v>570</v>
      </c>
      <c r="M49" s="8">
        <f t="shared" si="15"/>
        <v>13.672343487646918</v>
      </c>
      <c r="N49" s="10">
        <v>2793</v>
      </c>
      <c r="O49" s="8">
        <f t="shared" si="16"/>
        <v>66.994483089469895</v>
      </c>
      <c r="P49" s="10">
        <v>3362</v>
      </c>
      <c r="Q49" s="8">
        <f t="shared" si="17"/>
        <v>80.642840009594622</v>
      </c>
      <c r="R49" s="10">
        <v>23</v>
      </c>
      <c r="S49" s="17">
        <f t="shared" si="18"/>
        <v>0.55169105301031418</v>
      </c>
      <c r="T49" s="10">
        <v>752</v>
      </c>
      <c r="U49" s="8">
        <f t="shared" si="19"/>
        <v>17.702448210922785</v>
      </c>
      <c r="V49" s="10">
        <v>226</v>
      </c>
      <c r="W49" s="8">
        <f t="shared" si="20"/>
        <v>5.4209642600143919</v>
      </c>
      <c r="X49" s="10">
        <v>224</v>
      </c>
      <c r="Y49" s="8">
        <f t="shared" si="21"/>
        <v>5.3729911249700164</v>
      </c>
      <c r="Z49" s="10">
        <v>298</v>
      </c>
      <c r="AA49" s="8">
        <f t="shared" si="22"/>
        <v>7.1479971216118976</v>
      </c>
    </row>
    <row r="50" spans="1:27" ht="32.25" customHeight="1">
      <c r="A50" s="58">
        <v>45</v>
      </c>
      <c r="B50" s="4" t="s">
        <v>61</v>
      </c>
      <c r="C50" s="97">
        <v>4602</v>
      </c>
      <c r="D50" s="97">
        <v>3884</v>
      </c>
      <c r="E50" s="8">
        <f t="shared" si="0"/>
        <v>84.3980877879183</v>
      </c>
      <c r="F50" s="73">
        <v>1624</v>
      </c>
      <c r="G50" s="8">
        <f t="shared" si="12"/>
        <v>41.812564366632337</v>
      </c>
      <c r="H50" s="10">
        <v>1696</v>
      </c>
      <c r="I50" s="8">
        <f t="shared" si="13"/>
        <v>43.666323377960865</v>
      </c>
      <c r="J50" s="97">
        <v>1236</v>
      </c>
      <c r="K50" s="8">
        <f t="shared" si="14"/>
        <v>31.822863027806385</v>
      </c>
      <c r="L50" s="97">
        <v>775</v>
      </c>
      <c r="M50" s="8">
        <f t="shared" si="15"/>
        <v>19.953656024716786</v>
      </c>
      <c r="N50" s="10">
        <v>1174</v>
      </c>
      <c r="O50" s="8">
        <f t="shared" si="16"/>
        <v>30.226570545829041</v>
      </c>
      <c r="P50" s="10">
        <v>2107</v>
      </c>
      <c r="Q50" s="8">
        <f t="shared" si="17"/>
        <v>54.248197734294543</v>
      </c>
      <c r="R50" s="10">
        <v>7</v>
      </c>
      <c r="S50" s="17">
        <f t="shared" si="18"/>
        <v>0.18022657054582905</v>
      </c>
      <c r="T50" s="10">
        <v>781</v>
      </c>
      <c r="U50" s="8">
        <f t="shared" si="19"/>
        <v>16.970882225119514</v>
      </c>
      <c r="V50" s="10">
        <v>174</v>
      </c>
      <c r="W50" s="8">
        <f t="shared" si="20"/>
        <v>4.4799176107106078</v>
      </c>
      <c r="X50" s="10">
        <v>125</v>
      </c>
      <c r="Y50" s="8">
        <f t="shared" si="21"/>
        <v>3.2183316168898042</v>
      </c>
      <c r="Z50" s="10">
        <v>1002</v>
      </c>
      <c r="AA50" s="8">
        <f t="shared" si="22"/>
        <v>25.798146240988672</v>
      </c>
    </row>
    <row r="51" spans="1:27" ht="36.75" customHeight="1">
      <c r="A51" s="58">
        <v>46</v>
      </c>
      <c r="B51" s="7" t="s">
        <v>62</v>
      </c>
      <c r="C51" s="97">
        <v>3685</v>
      </c>
      <c r="D51" s="97">
        <v>3477</v>
      </c>
      <c r="E51" s="8">
        <f t="shared" si="0"/>
        <v>94.355495251017643</v>
      </c>
      <c r="F51" s="73">
        <v>1440</v>
      </c>
      <c r="G51" s="8">
        <f t="shared" si="12"/>
        <v>41.415012942191545</v>
      </c>
      <c r="H51" s="10">
        <v>1498</v>
      </c>
      <c r="I51" s="8">
        <f t="shared" si="13"/>
        <v>43.083117630140926</v>
      </c>
      <c r="J51" s="97">
        <v>791</v>
      </c>
      <c r="K51" s="8">
        <f t="shared" si="14"/>
        <v>22.749496692551048</v>
      </c>
      <c r="L51" s="97">
        <v>809</v>
      </c>
      <c r="M51" s="8">
        <f t="shared" si="15"/>
        <v>23.267184354328442</v>
      </c>
      <c r="N51" s="10">
        <v>588</v>
      </c>
      <c r="O51" s="8">
        <f t="shared" si="16"/>
        <v>16.911130284728213</v>
      </c>
      <c r="P51" s="10">
        <v>981</v>
      </c>
      <c r="Q51" s="8">
        <f t="shared" si="17"/>
        <v>28.213977566867989</v>
      </c>
      <c r="R51" s="10">
        <v>100</v>
      </c>
      <c r="S51" s="17">
        <f t="shared" si="18"/>
        <v>2.8760425654299682</v>
      </c>
      <c r="T51" s="10">
        <v>191</v>
      </c>
      <c r="U51" s="8">
        <f t="shared" si="19"/>
        <v>5.1831750339213025</v>
      </c>
      <c r="V51" s="10">
        <v>310</v>
      </c>
      <c r="W51" s="8">
        <f t="shared" si="20"/>
        <v>8.9157319528329015</v>
      </c>
      <c r="X51" s="10">
        <v>248</v>
      </c>
      <c r="Y51" s="8">
        <f t="shared" si="21"/>
        <v>7.1325855622663212</v>
      </c>
      <c r="Z51" s="10">
        <v>527</v>
      </c>
      <c r="AA51" s="8">
        <f t="shared" si="22"/>
        <v>15.156744319815934</v>
      </c>
    </row>
    <row r="52" spans="1:27" ht="30.75" customHeight="1">
      <c r="A52" s="58">
        <v>47</v>
      </c>
      <c r="B52" s="38" t="s">
        <v>63</v>
      </c>
      <c r="C52" s="97">
        <v>3481</v>
      </c>
      <c r="D52" s="97">
        <v>3705</v>
      </c>
      <c r="E52" s="8">
        <f t="shared" si="0"/>
        <v>106.4349324906636</v>
      </c>
      <c r="F52" s="73">
        <v>787</v>
      </c>
      <c r="G52" s="8">
        <f t="shared" si="12"/>
        <v>21.241565452091766</v>
      </c>
      <c r="H52" s="10">
        <v>1413</v>
      </c>
      <c r="I52" s="8">
        <f t="shared" si="13"/>
        <v>38.137651821862349</v>
      </c>
      <c r="J52" s="97">
        <v>1156</v>
      </c>
      <c r="K52" s="8">
        <f t="shared" si="14"/>
        <v>31.201079622132255</v>
      </c>
      <c r="L52" s="97">
        <v>555</v>
      </c>
      <c r="M52" s="8">
        <f t="shared" si="15"/>
        <v>14.979757085020243</v>
      </c>
      <c r="N52" s="10">
        <v>1411</v>
      </c>
      <c r="O52" s="8">
        <f t="shared" si="16"/>
        <v>38.08367071524966</v>
      </c>
      <c r="P52" s="10">
        <v>1809</v>
      </c>
      <c r="Q52" s="8">
        <f t="shared" si="17"/>
        <v>48.825910931174086</v>
      </c>
      <c r="R52" s="10">
        <v>62</v>
      </c>
      <c r="S52" s="17">
        <f t="shared" si="18"/>
        <v>1.6734143049932524</v>
      </c>
      <c r="T52" s="10">
        <v>260</v>
      </c>
      <c r="U52" s="8">
        <f t="shared" si="19"/>
        <v>7.4691180695202526</v>
      </c>
      <c r="V52" s="10">
        <v>128</v>
      </c>
      <c r="W52" s="8">
        <f t="shared" si="20"/>
        <v>3.454790823211876</v>
      </c>
      <c r="X52" s="10">
        <v>77</v>
      </c>
      <c r="Y52" s="8">
        <f t="shared" si="21"/>
        <v>2.0782726045883941</v>
      </c>
      <c r="Z52" s="10">
        <v>225</v>
      </c>
      <c r="AA52" s="8">
        <f t="shared" si="22"/>
        <v>6.0728744939271255</v>
      </c>
    </row>
    <row r="53" spans="1:27" ht="25.5" customHeight="1">
      <c r="A53" s="58">
        <v>48</v>
      </c>
      <c r="B53" s="13" t="s">
        <v>65</v>
      </c>
      <c r="C53" s="97">
        <v>4565</v>
      </c>
      <c r="D53" s="97">
        <v>3969</v>
      </c>
      <c r="E53" s="8">
        <f t="shared" si="0"/>
        <v>86.944140197152251</v>
      </c>
      <c r="F53" s="97">
        <v>1885</v>
      </c>
      <c r="G53" s="8">
        <f t="shared" si="12"/>
        <v>47.493071302595112</v>
      </c>
      <c r="H53" s="10">
        <v>1721</v>
      </c>
      <c r="I53" s="8">
        <f t="shared" si="13"/>
        <v>43.361048122952887</v>
      </c>
      <c r="J53" s="97">
        <v>877</v>
      </c>
      <c r="K53" s="8">
        <f t="shared" si="14"/>
        <v>22.096245905769717</v>
      </c>
      <c r="L53" s="97">
        <v>594</v>
      </c>
      <c r="M53" s="8">
        <f t="shared" si="15"/>
        <v>14.965986394557824</v>
      </c>
      <c r="N53" s="10">
        <v>998</v>
      </c>
      <c r="O53" s="8">
        <f t="shared" si="16"/>
        <v>25.144872763920382</v>
      </c>
      <c r="P53" s="10">
        <v>916</v>
      </c>
      <c r="Q53" s="8">
        <f t="shared" si="17"/>
        <v>23.07886117409927</v>
      </c>
      <c r="R53" s="10">
        <v>68</v>
      </c>
      <c r="S53" s="17">
        <f t="shared" si="18"/>
        <v>1.7132779037540942</v>
      </c>
      <c r="T53" s="10">
        <v>1523</v>
      </c>
      <c r="U53" s="8">
        <f t="shared" si="19"/>
        <v>33.362541073384449</v>
      </c>
      <c r="V53" s="10">
        <v>534</v>
      </c>
      <c r="W53" s="8">
        <f t="shared" si="20"/>
        <v>13.45427059712774</v>
      </c>
      <c r="X53" s="10">
        <v>280</v>
      </c>
      <c r="Y53" s="8">
        <f t="shared" si="21"/>
        <v>7.0546737213403876</v>
      </c>
      <c r="Z53" s="10">
        <v>908</v>
      </c>
      <c r="AA53" s="8">
        <f t="shared" si="22"/>
        <v>22.877299067775258</v>
      </c>
    </row>
    <row r="54" spans="1:27" ht="30.75" customHeight="1">
      <c r="A54" s="58">
        <v>49</v>
      </c>
      <c r="B54" s="19" t="s">
        <v>66</v>
      </c>
      <c r="C54" s="97">
        <v>142</v>
      </c>
      <c r="D54" s="97">
        <v>164</v>
      </c>
      <c r="E54" s="8">
        <f t="shared" si="0"/>
        <v>115.49295774647888</v>
      </c>
      <c r="F54" s="97">
        <v>1</v>
      </c>
      <c r="G54" s="8">
        <f t="shared" si="12"/>
        <v>0.6097560975609756</v>
      </c>
      <c r="H54" s="10">
        <v>0</v>
      </c>
      <c r="I54" s="8">
        <f t="shared" si="13"/>
        <v>0</v>
      </c>
      <c r="J54" s="97">
        <v>10</v>
      </c>
      <c r="K54" s="8">
        <f t="shared" si="14"/>
        <v>6.0975609756097562</v>
      </c>
      <c r="L54" s="97">
        <v>10</v>
      </c>
      <c r="M54" s="8">
        <f t="shared" si="15"/>
        <v>6.0975609756097562</v>
      </c>
      <c r="N54" s="10">
        <v>16</v>
      </c>
      <c r="O54" s="8">
        <f t="shared" si="16"/>
        <v>9.7560975609756095</v>
      </c>
      <c r="P54" s="10">
        <v>21</v>
      </c>
      <c r="Q54" s="8">
        <f t="shared" si="17"/>
        <v>12.804878048780488</v>
      </c>
      <c r="R54" s="10">
        <v>11</v>
      </c>
      <c r="S54" s="17">
        <f t="shared" si="18"/>
        <v>6.7073170731707314</v>
      </c>
      <c r="T54" s="10">
        <v>3</v>
      </c>
      <c r="U54" s="8">
        <f t="shared" si="19"/>
        <v>2.112676056338028</v>
      </c>
      <c r="V54" s="10">
        <v>0</v>
      </c>
      <c r="W54" s="8">
        <f t="shared" si="20"/>
        <v>0</v>
      </c>
      <c r="X54" s="10">
        <v>0</v>
      </c>
      <c r="Y54" s="8">
        <f t="shared" si="21"/>
        <v>0</v>
      </c>
      <c r="Z54" s="10">
        <v>0</v>
      </c>
      <c r="AA54" s="8">
        <f t="shared" si="22"/>
        <v>0</v>
      </c>
    </row>
    <row r="55" spans="1:27" ht="25.5" customHeight="1">
      <c r="A55" s="59"/>
      <c r="B55" s="63" t="s">
        <v>72</v>
      </c>
      <c r="C55" s="25">
        <f>SUM(C6:C54)</f>
        <v>329113</v>
      </c>
      <c r="D55" s="5">
        <f>SUM(D6:D54)</f>
        <v>321562</v>
      </c>
      <c r="E55" s="6">
        <f>D55*100/C55</f>
        <v>97.705651250482362</v>
      </c>
      <c r="F55" s="25">
        <f>SUM(F6:F54)</f>
        <v>125695</v>
      </c>
      <c r="G55" s="15">
        <f t="shared" si="12"/>
        <v>39.088884880676197</v>
      </c>
      <c r="H55" s="32">
        <f>SUM(H6:H54)</f>
        <v>111950</v>
      </c>
      <c r="I55" s="15">
        <f t="shared" si="13"/>
        <v>34.814437029250968</v>
      </c>
      <c r="J55" s="25">
        <f>SUM(J6:J54)</f>
        <v>89571</v>
      </c>
      <c r="K55" s="15">
        <f t="shared" si="14"/>
        <v>27.854970425609991</v>
      </c>
      <c r="L55" s="25">
        <f>SUM(L6:L54)</f>
        <v>45807</v>
      </c>
      <c r="M55" s="15">
        <f t="shared" si="15"/>
        <v>14.245153345233579</v>
      </c>
      <c r="N55" s="32">
        <f>SUM(N6:N54)</f>
        <v>100103</v>
      </c>
      <c r="O55" s="15">
        <f t="shared" si="16"/>
        <v>31.130233049925053</v>
      </c>
      <c r="P55" s="32">
        <f>SUM(P6:P54)</f>
        <v>141921</v>
      </c>
      <c r="Q55" s="15">
        <f t="shared" si="17"/>
        <v>44.13487912128921</v>
      </c>
      <c r="R55" s="32">
        <f>SUM(R6:R54)</f>
        <v>8065</v>
      </c>
      <c r="S55" s="36">
        <f t="shared" si="18"/>
        <v>2.5080699833935602</v>
      </c>
      <c r="T55" s="32">
        <f>SUM(T6:T54)</f>
        <v>61324</v>
      </c>
      <c r="U55" s="15">
        <f t="shared" si="19"/>
        <v>18.633113854511976</v>
      </c>
      <c r="V55" s="32">
        <f>SUM(V6:V54)</f>
        <v>21650</v>
      </c>
      <c r="W55" s="15">
        <f t="shared" si="20"/>
        <v>6.7327607117756454</v>
      </c>
      <c r="X55" s="32">
        <f>SUM(X6:X54)</f>
        <v>12441</v>
      </c>
      <c r="Y55" s="15">
        <f t="shared" si="21"/>
        <v>3.8689272986235936</v>
      </c>
      <c r="Z55" s="32">
        <f>SUM(Z6:Z54)</f>
        <v>34304</v>
      </c>
      <c r="AA55" s="15">
        <f t="shared" si="22"/>
        <v>10.667927180450427</v>
      </c>
    </row>
    <row r="56" spans="1:27" ht="15.75">
      <c r="A56" s="59">
        <v>50</v>
      </c>
      <c r="B56" s="22" t="s">
        <v>74</v>
      </c>
      <c r="C56" s="20">
        <v>4028</v>
      </c>
      <c r="D56" s="98">
        <v>3617</v>
      </c>
      <c r="E56" s="30">
        <f t="shared" ref="E56:E67" si="23">D56*100/C56</f>
        <v>89.79642502482622</v>
      </c>
      <c r="F56" s="97">
        <v>1607</v>
      </c>
      <c r="G56" s="8">
        <f t="shared" si="12"/>
        <v>44.429084876969867</v>
      </c>
      <c r="H56" s="97">
        <v>1607</v>
      </c>
      <c r="I56" s="8">
        <f t="shared" si="13"/>
        <v>44.429084876969867</v>
      </c>
      <c r="J56" s="97">
        <v>695</v>
      </c>
      <c r="K56" s="8">
        <f t="shared" si="14"/>
        <v>19.214818910699474</v>
      </c>
      <c r="L56" s="97">
        <v>532</v>
      </c>
      <c r="M56" s="8">
        <f t="shared" si="15"/>
        <v>14.708321813657728</v>
      </c>
      <c r="N56" s="10">
        <v>256</v>
      </c>
      <c r="O56" s="8">
        <f t="shared" si="16"/>
        <v>7.0776886922864248</v>
      </c>
      <c r="P56" s="10">
        <v>466</v>
      </c>
      <c r="Q56" s="8">
        <f t="shared" si="17"/>
        <v>12.883605197677634</v>
      </c>
      <c r="R56" s="10">
        <v>12</v>
      </c>
      <c r="S56" s="17">
        <f t="shared" si="18"/>
        <v>0.33176665745092621</v>
      </c>
      <c r="T56" s="10">
        <v>818</v>
      </c>
      <c r="U56" s="8">
        <f t="shared" si="19"/>
        <v>20.307845084409134</v>
      </c>
      <c r="V56" s="10">
        <v>81</v>
      </c>
      <c r="W56" s="8">
        <f t="shared" si="20"/>
        <v>2.2394249377937516</v>
      </c>
      <c r="X56" s="10">
        <v>59</v>
      </c>
      <c r="Y56" s="8">
        <f t="shared" si="21"/>
        <v>1.6311860658003872</v>
      </c>
      <c r="Z56" s="10">
        <v>534</v>
      </c>
      <c r="AA56" s="8">
        <f t="shared" si="22"/>
        <v>14.763616256566214</v>
      </c>
    </row>
    <row r="57" spans="1:27" ht="15.75">
      <c r="A57" s="59">
        <v>51</v>
      </c>
      <c r="B57" s="22" t="s">
        <v>75</v>
      </c>
      <c r="C57" s="20">
        <v>1471</v>
      </c>
      <c r="D57" s="98">
        <v>934</v>
      </c>
      <c r="E57" s="30">
        <f t="shared" si="23"/>
        <v>63.494221617946977</v>
      </c>
      <c r="F57" s="73">
        <v>322</v>
      </c>
      <c r="G57" s="8">
        <f t="shared" si="12"/>
        <v>34.475374732334046</v>
      </c>
      <c r="H57" s="97">
        <v>482</v>
      </c>
      <c r="I57" s="8">
        <f t="shared" si="13"/>
        <v>51.605995717344754</v>
      </c>
      <c r="J57" s="97">
        <v>350</v>
      </c>
      <c r="K57" s="8">
        <f t="shared" si="14"/>
        <v>37.473233404710918</v>
      </c>
      <c r="L57" s="97">
        <v>153</v>
      </c>
      <c r="M57" s="8">
        <f t="shared" si="15"/>
        <v>16.381156316916488</v>
      </c>
      <c r="N57" s="10">
        <v>586</v>
      </c>
      <c r="O57" s="8">
        <f t="shared" si="16"/>
        <v>62.740899357601712</v>
      </c>
      <c r="P57" s="10">
        <v>743</v>
      </c>
      <c r="Q57" s="8">
        <f t="shared" si="17"/>
        <v>79.550321199143468</v>
      </c>
      <c r="R57" s="10">
        <v>0</v>
      </c>
      <c r="S57" s="17">
        <f t="shared" si="18"/>
        <v>0</v>
      </c>
      <c r="T57" s="10">
        <v>137</v>
      </c>
      <c r="U57" s="8">
        <f t="shared" si="19"/>
        <v>9.3133922501699526</v>
      </c>
      <c r="V57" s="10">
        <v>45</v>
      </c>
      <c r="W57" s="8">
        <f t="shared" si="20"/>
        <v>4.8179871520342612</v>
      </c>
      <c r="X57" s="10">
        <v>32</v>
      </c>
      <c r="Y57" s="8">
        <f t="shared" si="21"/>
        <v>3.4261241970021414</v>
      </c>
      <c r="Z57" s="10">
        <v>189</v>
      </c>
      <c r="AA57" s="8">
        <f t="shared" si="22"/>
        <v>20.235546038543898</v>
      </c>
    </row>
    <row r="58" spans="1:27" ht="15.75">
      <c r="A58" s="62">
        <v>52</v>
      </c>
      <c r="B58" s="22" t="s">
        <v>76</v>
      </c>
      <c r="C58" s="20">
        <v>5911</v>
      </c>
      <c r="D58" s="98">
        <v>5009</v>
      </c>
      <c r="E58" s="30">
        <f t="shared" si="23"/>
        <v>84.740314667568938</v>
      </c>
      <c r="F58" s="73">
        <v>584</v>
      </c>
      <c r="G58" s="8">
        <f t="shared" si="12"/>
        <v>11.659013775204631</v>
      </c>
      <c r="H58" s="97">
        <v>1358</v>
      </c>
      <c r="I58" s="8">
        <f t="shared" si="13"/>
        <v>27.111199840287483</v>
      </c>
      <c r="J58" s="97">
        <v>927</v>
      </c>
      <c r="K58" s="8">
        <f t="shared" si="14"/>
        <v>18.506687961668995</v>
      </c>
      <c r="L58" s="97">
        <v>865</v>
      </c>
      <c r="M58" s="8">
        <f t="shared" si="15"/>
        <v>17.268915951287681</v>
      </c>
      <c r="N58" s="10">
        <v>348</v>
      </c>
      <c r="O58" s="8">
        <f t="shared" si="16"/>
        <v>6.9474945098822118</v>
      </c>
      <c r="P58" s="10">
        <v>870</v>
      </c>
      <c r="Q58" s="8">
        <f t="shared" si="17"/>
        <v>17.36873627470553</v>
      </c>
      <c r="R58" s="10">
        <v>102</v>
      </c>
      <c r="S58" s="17">
        <f t="shared" si="18"/>
        <v>2.0363345977240965</v>
      </c>
      <c r="T58" s="10">
        <v>1320</v>
      </c>
      <c r="U58" s="8">
        <f t="shared" si="19"/>
        <v>22.331246827947894</v>
      </c>
      <c r="V58" s="75">
        <v>223</v>
      </c>
      <c r="W58" s="8">
        <f t="shared" si="20"/>
        <v>4.451986424436015</v>
      </c>
      <c r="X58" s="10">
        <v>252</v>
      </c>
      <c r="Y58" s="8">
        <f t="shared" si="21"/>
        <v>5.0309443002595327</v>
      </c>
      <c r="Z58" s="10">
        <v>639</v>
      </c>
      <c r="AA58" s="8">
        <f t="shared" si="22"/>
        <v>12.757037332800959</v>
      </c>
    </row>
    <row r="59" spans="1:27" ht="15.75">
      <c r="A59" s="59">
        <v>53</v>
      </c>
      <c r="B59" s="22" t="s">
        <v>77</v>
      </c>
      <c r="C59" s="20">
        <v>993</v>
      </c>
      <c r="D59" s="97">
        <v>993</v>
      </c>
      <c r="E59" s="30">
        <f t="shared" si="23"/>
        <v>100</v>
      </c>
      <c r="F59" s="73">
        <v>565</v>
      </c>
      <c r="G59" s="8">
        <f t="shared" si="12"/>
        <v>56.898288016112787</v>
      </c>
      <c r="H59" s="97">
        <v>593</v>
      </c>
      <c r="I59" s="8">
        <f t="shared" si="13"/>
        <v>59.71802618328298</v>
      </c>
      <c r="J59" s="97">
        <v>244</v>
      </c>
      <c r="K59" s="8">
        <f t="shared" si="14"/>
        <v>24.57200402819738</v>
      </c>
      <c r="L59" s="97">
        <v>56</v>
      </c>
      <c r="M59" s="8">
        <f t="shared" si="15"/>
        <v>5.6394763343403831</v>
      </c>
      <c r="N59" s="10">
        <v>279</v>
      </c>
      <c r="O59" s="8">
        <f t="shared" si="16"/>
        <v>28.09667673716012</v>
      </c>
      <c r="P59" s="10">
        <v>241</v>
      </c>
      <c r="Q59" s="8">
        <f t="shared" si="17"/>
        <v>24.269889224572005</v>
      </c>
      <c r="R59" s="10">
        <v>2</v>
      </c>
      <c r="S59" s="17">
        <f t="shared" si="18"/>
        <v>0.2014098690835851</v>
      </c>
      <c r="T59" s="10">
        <v>74</v>
      </c>
      <c r="U59" s="8">
        <f t="shared" si="19"/>
        <v>7.452165156092649</v>
      </c>
      <c r="V59" s="10">
        <v>46</v>
      </c>
      <c r="W59" s="8">
        <f t="shared" si="20"/>
        <v>4.6324269889224574</v>
      </c>
      <c r="X59" s="10">
        <v>17</v>
      </c>
      <c r="Y59" s="8">
        <f t="shared" si="21"/>
        <v>1.7119838872104733</v>
      </c>
      <c r="Z59" s="10">
        <v>91</v>
      </c>
      <c r="AA59" s="8">
        <f t="shared" si="22"/>
        <v>9.1641490433031212</v>
      </c>
    </row>
    <row r="60" spans="1:27" ht="15.75">
      <c r="A60" s="59">
        <v>54</v>
      </c>
      <c r="B60" s="22" t="s">
        <v>78</v>
      </c>
      <c r="C60" s="20">
        <v>590</v>
      </c>
      <c r="D60" s="97">
        <v>1628</v>
      </c>
      <c r="E60" s="30">
        <f t="shared" si="23"/>
        <v>275.93220338983053</v>
      </c>
      <c r="F60" s="97">
        <v>28</v>
      </c>
      <c r="G60" s="8">
        <f t="shared" si="12"/>
        <v>1.7199017199017199</v>
      </c>
      <c r="H60" s="26">
        <v>20</v>
      </c>
      <c r="I60" s="8">
        <f t="shared" si="13"/>
        <v>1.2285012285012284</v>
      </c>
      <c r="J60" s="26">
        <v>240</v>
      </c>
      <c r="K60" s="8">
        <f t="shared" si="14"/>
        <v>14.742014742014742</v>
      </c>
      <c r="L60" s="26">
        <v>170</v>
      </c>
      <c r="M60" s="8">
        <f t="shared" si="15"/>
        <v>10.442260442260443</v>
      </c>
      <c r="N60" s="10">
        <v>295</v>
      </c>
      <c r="O60" s="8">
        <f t="shared" si="16"/>
        <v>18.120393120393121</v>
      </c>
      <c r="P60" s="10">
        <v>908</v>
      </c>
      <c r="Q60" s="8">
        <f t="shared" si="17"/>
        <v>55.773955773955777</v>
      </c>
      <c r="R60" s="10">
        <v>210</v>
      </c>
      <c r="S60" s="77">
        <f t="shared" si="18"/>
        <v>12.899262899262899</v>
      </c>
      <c r="T60" s="10">
        <v>17</v>
      </c>
      <c r="U60" s="8">
        <f t="shared" si="19"/>
        <v>2.8813559322033897</v>
      </c>
      <c r="V60" s="10">
        <v>16</v>
      </c>
      <c r="W60" s="8">
        <f t="shared" si="20"/>
        <v>0.98280098280098283</v>
      </c>
      <c r="X60" s="10">
        <v>2</v>
      </c>
      <c r="Y60" s="8">
        <f t="shared" si="21"/>
        <v>0.12285012285012285</v>
      </c>
      <c r="Z60" s="10">
        <v>32</v>
      </c>
      <c r="AA60" s="8">
        <f t="shared" si="22"/>
        <v>1.9656019656019657</v>
      </c>
    </row>
    <row r="61" spans="1:27" ht="15.75" customHeight="1">
      <c r="A61" s="59">
        <v>55</v>
      </c>
      <c r="B61" s="64" t="s">
        <v>79</v>
      </c>
      <c r="C61" s="97">
        <v>341</v>
      </c>
      <c r="D61" s="97">
        <v>355</v>
      </c>
      <c r="E61" s="30">
        <f t="shared" si="23"/>
        <v>104.10557184750733</v>
      </c>
      <c r="F61" s="73">
        <v>6</v>
      </c>
      <c r="G61" s="8">
        <f t="shared" si="12"/>
        <v>1.6901408450704225</v>
      </c>
      <c r="H61" s="97">
        <v>7</v>
      </c>
      <c r="I61" s="8">
        <f t="shared" si="13"/>
        <v>1.971830985915493</v>
      </c>
      <c r="J61" s="97">
        <v>34</v>
      </c>
      <c r="K61" s="8">
        <f t="shared" si="14"/>
        <v>9.577464788732394</v>
      </c>
      <c r="L61" s="97">
        <v>12</v>
      </c>
      <c r="M61" s="8">
        <f t="shared" si="15"/>
        <v>3.380281690140845</v>
      </c>
      <c r="N61" s="10">
        <v>50</v>
      </c>
      <c r="O61" s="8">
        <f t="shared" si="16"/>
        <v>14.084507042253522</v>
      </c>
      <c r="P61" s="10">
        <v>55</v>
      </c>
      <c r="Q61" s="8">
        <f t="shared" si="17"/>
        <v>15.492957746478874</v>
      </c>
      <c r="R61" s="10">
        <v>0</v>
      </c>
      <c r="S61" s="17">
        <f t="shared" si="18"/>
        <v>0</v>
      </c>
      <c r="T61" s="10">
        <v>14</v>
      </c>
      <c r="U61" s="8">
        <f t="shared" si="19"/>
        <v>4.1055718475073313</v>
      </c>
      <c r="V61" s="10">
        <v>0</v>
      </c>
      <c r="W61" s="8">
        <f t="shared" si="20"/>
        <v>0</v>
      </c>
      <c r="X61" s="10">
        <v>0</v>
      </c>
      <c r="Y61" s="8">
        <f t="shared" si="21"/>
        <v>0</v>
      </c>
      <c r="Z61" s="10">
        <v>9</v>
      </c>
      <c r="AA61" s="8">
        <f t="shared" si="22"/>
        <v>2.535211267605634</v>
      </c>
    </row>
    <row r="62" spans="1:27" ht="15.75">
      <c r="A62" s="62">
        <v>56</v>
      </c>
      <c r="B62" s="42" t="s">
        <v>80</v>
      </c>
      <c r="C62" s="97">
        <v>1355</v>
      </c>
      <c r="D62" s="98">
        <v>674</v>
      </c>
      <c r="E62" s="30">
        <f t="shared" si="23"/>
        <v>49.741697416974169</v>
      </c>
      <c r="F62" s="73">
        <v>91</v>
      </c>
      <c r="G62" s="8">
        <f t="shared" si="12"/>
        <v>13.501483679525222</v>
      </c>
      <c r="H62" s="26">
        <v>222</v>
      </c>
      <c r="I62" s="8">
        <f t="shared" si="13"/>
        <v>32.937685459940653</v>
      </c>
      <c r="J62" s="26">
        <v>71</v>
      </c>
      <c r="K62" s="8">
        <f t="shared" si="14"/>
        <v>10.534124629080118</v>
      </c>
      <c r="L62" s="26">
        <v>60</v>
      </c>
      <c r="M62" s="8">
        <f t="shared" si="15"/>
        <v>8.9020771513353107</v>
      </c>
      <c r="N62" s="10">
        <v>177</v>
      </c>
      <c r="O62" s="8">
        <f t="shared" si="16"/>
        <v>26.26112759643917</v>
      </c>
      <c r="P62" s="10">
        <v>110</v>
      </c>
      <c r="Q62" s="8">
        <f t="shared" si="17"/>
        <v>16.320474777448073</v>
      </c>
      <c r="R62" s="10">
        <v>5</v>
      </c>
      <c r="S62" s="17">
        <f t="shared" si="18"/>
        <v>0.74183976261127593</v>
      </c>
      <c r="T62" s="10">
        <v>0</v>
      </c>
      <c r="U62" s="8">
        <f t="shared" si="19"/>
        <v>0</v>
      </c>
      <c r="V62" s="10">
        <v>43</v>
      </c>
      <c r="W62" s="8">
        <f t="shared" si="20"/>
        <v>6.3798219584569731</v>
      </c>
      <c r="X62" s="10">
        <v>8</v>
      </c>
      <c r="Y62" s="8">
        <f t="shared" si="21"/>
        <v>1.1869436201780414</v>
      </c>
      <c r="Z62" s="10">
        <v>8</v>
      </c>
      <c r="AA62" s="8">
        <f t="shared" si="22"/>
        <v>1.1869436201780414</v>
      </c>
    </row>
    <row r="63" spans="1:27" ht="15.75">
      <c r="A63" s="59">
        <v>57</v>
      </c>
      <c r="B63" s="42" t="s">
        <v>81</v>
      </c>
      <c r="C63" s="97">
        <v>623</v>
      </c>
      <c r="D63" s="98">
        <v>0</v>
      </c>
      <c r="E63" s="30">
        <f t="shared" si="23"/>
        <v>0</v>
      </c>
      <c r="F63" s="26">
        <v>0</v>
      </c>
      <c r="G63" s="8">
        <v>0</v>
      </c>
      <c r="H63" s="26">
        <v>0</v>
      </c>
      <c r="I63" s="8">
        <v>0</v>
      </c>
      <c r="J63" s="26">
        <v>0</v>
      </c>
      <c r="K63" s="8">
        <v>0</v>
      </c>
      <c r="L63" s="26">
        <v>0</v>
      </c>
      <c r="M63" s="8">
        <v>0</v>
      </c>
      <c r="N63" s="10">
        <v>0</v>
      </c>
      <c r="O63" s="8">
        <v>0</v>
      </c>
      <c r="P63" s="10">
        <v>0</v>
      </c>
      <c r="Q63" s="8">
        <v>0</v>
      </c>
      <c r="R63" s="10">
        <v>0</v>
      </c>
      <c r="S63" s="17">
        <v>0</v>
      </c>
      <c r="T63" s="10">
        <v>0</v>
      </c>
      <c r="U63" s="8">
        <f t="shared" si="19"/>
        <v>0</v>
      </c>
      <c r="V63" s="10">
        <v>0</v>
      </c>
      <c r="W63" s="8">
        <v>0</v>
      </c>
      <c r="X63" s="10">
        <v>0</v>
      </c>
      <c r="Y63" s="8">
        <v>0</v>
      </c>
      <c r="Z63" s="10">
        <v>0</v>
      </c>
      <c r="AA63" s="8">
        <v>0</v>
      </c>
    </row>
    <row r="64" spans="1:27" ht="15.75">
      <c r="A64" s="59">
        <v>58</v>
      </c>
      <c r="B64" s="42" t="s">
        <v>82</v>
      </c>
      <c r="C64" s="97">
        <v>116</v>
      </c>
      <c r="D64" s="98">
        <v>15</v>
      </c>
      <c r="E64" s="30">
        <f t="shared" si="23"/>
        <v>12.931034482758621</v>
      </c>
      <c r="F64" s="26">
        <v>0</v>
      </c>
      <c r="G64" s="8">
        <f>F64*100/D64</f>
        <v>0</v>
      </c>
      <c r="H64" s="26">
        <v>9</v>
      </c>
      <c r="I64" s="8">
        <f>H64*100/D64</f>
        <v>60</v>
      </c>
      <c r="J64" s="26">
        <v>10</v>
      </c>
      <c r="K64" s="8">
        <f>J64*100/D64</f>
        <v>66.666666666666671</v>
      </c>
      <c r="L64" s="26">
        <v>7</v>
      </c>
      <c r="M64" s="8">
        <f>L64*100/D64</f>
        <v>46.666666666666664</v>
      </c>
      <c r="N64" s="10">
        <v>5</v>
      </c>
      <c r="O64" s="8">
        <f>N64*100/D64</f>
        <v>33.333333333333336</v>
      </c>
      <c r="P64" s="10">
        <v>5</v>
      </c>
      <c r="Q64" s="8">
        <f>P64*100/D64</f>
        <v>33.333333333333336</v>
      </c>
      <c r="R64" s="10">
        <v>2</v>
      </c>
      <c r="S64" s="17">
        <f>R64*100/D64</f>
        <v>13.333333333333334</v>
      </c>
      <c r="T64" s="10">
        <v>4</v>
      </c>
      <c r="U64" s="8">
        <f t="shared" si="19"/>
        <v>3.4482758620689653</v>
      </c>
      <c r="V64" s="10">
        <v>2</v>
      </c>
      <c r="W64" s="8">
        <f>V64*100/D64</f>
        <v>13.333333333333334</v>
      </c>
      <c r="X64" s="10">
        <v>0</v>
      </c>
      <c r="Y64" s="8">
        <f>X64*100/D64</f>
        <v>0</v>
      </c>
      <c r="Z64" s="10">
        <v>3</v>
      </c>
      <c r="AA64" s="8">
        <f>Z64*100/D64</f>
        <v>20</v>
      </c>
    </row>
    <row r="65" spans="1:27" ht="15.75">
      <c r="A65" s="59">
        <v>59</v>
      </c>
      <c r="B65" s="42" t="s">
        <v>83</v>
      </c>
      <c r="C65" s="97">
        <v>4</v>
      </c>
      <c r="D65" s="97">
        <v>0</v>
      </c>
      <c r="E65" s="30">
        <f t="shared" si="23"/>
        <v>0</v>
      </c>
      <c r="F65" s="26">
        <v>0</v>
      </c>
      <c r="G65" s="8">
        <v>0</v>
      </c>
      <c r="H65" s="26">
        <v>0</v>
      </c>
      <c r="I65" s="8">
        <v>0</v>
      </c>
      <c r="J65" s="26">
        <v>0</v>
      </c>
      <c r="K65" s="8">
        <v>0</v>
      </c>
      <c r="L65" s="26">
        <v>0</v>
      </c>
      <c r="M65" s="8">
        <v>0</v>
      </c>
      <c r="N65" s="10">
        <v>0</v>
      </c>
      <c r="O65" s="8">
        <v>0</v>
      </c>
      <c r="P65" s="10">
        <v>0</v>
      </c>
      <c r="Q65" s="8">
        <v>0</v>
      </c>
      <c r="R65" s="10">
        <v>0</v>
      </c>
      <c r="S65" s="17">
        <v>0</v>
      </c>
      <c r="T65" s="10">
        <v>0</v>
      </c>
      <c r="U65" s="8">
        <v>0</v>
      </c>
      <c r="V65" s="10">
        <v>0</v>
      </c>
      <c r="W65" s="8">
        <v>0</v>
      </c>
      <c r="X65" s="10">
        <v>0</v>
      </c>
      <c r="Y65" s="8">
        <v>0</v>
      </c>
      <c r="Z65" s="10">
        <v>0</v>
      </c>
      <c r="AA65" s="8">
        <v>0</v>
      </c>
    </row>
    <row r="66" spans="1:27" ht="31.5">
      <c r="B66" s="42" t="s">
        <v>73</v>
      </c>
      <c r="C66" s="97">
        <f>SUM(C56:C65)</f>
        <v>15432</v>
      </c>
      <c r="D66" s="98">
        <f>SUM(D56:D65)</f>
        <v>13225</v>
      </c>
      <c r="E66" s="30">
        <f t="shared" si="23"/>
        <v>85.698548470710207</v>
      </c>
      <c r="F66" s="97">
        <f>SUM(F56:F65)</f>
        <v>3203</v>
      </c>
      <c r="G66" s="8">
        <f>F66*100/D66</f>
        <v>24.219281663516067</v>
      </c>
      <c r="H66" s="97"/>
      <c r="I66" s="8">
        <f>H66*100/D66</f>
        <v>0</v>
      </c>
      <c r="J66" s="97">
        <f>SUM(J56:J65)</f>
        <v>2571</v>
      </c>
      <c r="K66" s="8">
        <f>J66*100/D66</f>
        <v>19.440453686200378</v>
      </c>
      <c r="L66" s="97">
        <f>SUM(L56:L65)</f>
        <v>1855</v>
      </c>
      <c r="M66" s="8">
        <f>L66*100/D66</f>
        <v>14.026465028355387</v>
      </c>
      <c r="N66" s="10">
        <f>SUM(N56:N65)</f>
        <v>1996</v>
      </c>
      <c r="O66" s="8">
        <f>N66*100/D66</f>
        <v>15.092627599243857</v>
      </c>
      <c r="P66" s="10">
        <f>SUM(P56:P65)</f>
        <v>3398</v>
      </c>
      <c r="Q66" s="8">
        <f>P66*100/D66</f>
        <v>25.6937618147448</v>
      </c>
      <c r="R66" s="10">
        <f>SUM(R56:R65)</f>
        <v>333</v>
      </c>
      <c r="S66" s="17">
        <f>R66*100/D66</f>
        <v>2.5179584120982987</v>
      </c>
      <c r="T66" s="10">
        <f>SUM(T56:T65)</f>
        <v>2384</v>
      </c>
      <c r="U66" s="8">
        <f>T66*100/C66</f>
        <v>15.448418869880767</v>
      </c>
      <c r="V66" s="10">
        <f>SUM(V56:V65)</f>
        <v>456</v>
      </c>
      <c r="W66" s="8">
        <f>V66*100/D66</f>
        <v>3.448015122873346</v>
      </c>
      <c r="X66" s="10">
        <f>SUM(X56:X65)</f>
        <v>370</v>
      </c>
      <c r="Y66" s="8">
        <f>X66*100/D66</f>
        <v>2.7977315689981097</v>
      </c>
      <c r="Z66" s="10">
        <f>SUM(Z56:Z65)</f>
        <v>1505</v>
      </c>
      <c r="AA66" s="8">
        <f>Z66*100/D66</f>
        <v>11.379962192816635</v>
      </c>
    </row>
    <row r="67" spans="1:27" ht="15.75">
      <c r="B67" s="42" t="s">
        <v>71</v>
      </c>
      <c r="C67" s="25">
        <f>C55+C66</f>
        <v>344545</v>
      </c>
      <c r="D67" s="5">
        <f>D55+D66</f>
        <v>334787</v>
      </c>
      <c r="E67" s="6">
        <f t="shared" si="23"/>
        <v>97.167859060500078</v>
      </c>
      <c r="F67" s="35">
        <f>F55+F66</f>
        <v>128898</v>
      </c>
      <c r="G67" s="15">
        <f>F67*100/D67</f>
        <v>38.501494980390518</v>
      </c>
      <c r="H67" s="34">
        <f>H55+H66</f>
        <v>111950</v>
      </c>
      <c r="I67" s="15">
        <f>H67*100/D67</f>
        <v>33.439171771902735</v>
      </c>
      <c r="J67" s="35">
        <f>J55+J66</f>
        <v>92142</v>
      </c>
      <c r="K67" s="15">
        <f>J67*100/D67</f>
        <v>27.522574054548116</v>
      </c>
      <c r="L67" s="35">
        <f>L55+L66</f>
        <v>47662</v>
      </c>
      <c r="M67" s="15">
        <f>L67*100/D67</f>
        <v>14.236514560003823</v>
      </c>
      <c r="N67" s="32">
        <f>N55+N66</f>
        <v>102099</v>
      </c>
      <c r="O67" s="15">
        <f>N67*100/D67</f>
        <v>30.496703874403725</v>
      </c>
      <c r="P67" s="32">
        <f>P55+P66</f>
        <v>145319</v>
      </c>
      <c r="Q67" s="15">
        <f>P67*100/D67</f>
        <v>43.406404669237453</v>
      </c>
      <c r="R67" s="32">
        <f>R55+R66</f>
        <v>8398</v>
      </c>
      <c r="S67" s="36">
        <f>R67*100/D67</f>
        <v>2.5084606033089698</v>
      </c>
      <c r="T67" s="32">
        <f>T55+T66</f>
        <v>63708</v>
      </c>
      <c r="U67" s="15">
        <f>T67*100/C67</f>
        <v>18.490472942576442</v>
      </c>
      <c r="V67" s="32">
        <f>V55+V66</f>
        <v>22106</v>
      </c>
      <c r="W67" s="15">
        <f>V67*100/D67</f>
        <v>6.6030042982553088</v>
      </c>
      <c r="X67" s="32">
        <f>X55+X66</f>
        <v>12811</v>
      </c>
      <c r="Y67" s="15">
        <f>X67*100/D67</f>
        <v>3.8266121444381054</v>
      </c>
      <c r="Z67" s="32">
        <f>Z55+Z66</f>
        <v>35809</v>
      </c>
      <c r="AA67" s="15">
        <f>Z67*100/D67</f>
        <v>10.696054506298035</v>
      </c>
    </row>
    <row r="68" spans="1:27" ht="15.75">
      <c r="B68" s="65" t="s">
        <v>167</v>
      </c>
      <c r="C68" s="57">
        <v>344545</v>
      </c>
      <c r="D68" s="90">
        <v>334787</v>
      </c>
      <c r="E68" s="6">
        <f>D68*100/C68</f>
        <v>97.167859060500078</v>
      </c>
      <c r="F68" s="56">
        <v>128892</v>
      </c>
      <c r="G68" s="15">
        <f>F68*100/D68</f>
        <v>38.499702796106178</v>
      </c>
      <c r="H68" s="57">
        <v>116592</v>
      </c>
      <c r="I68" s="15">
        <f>H68*100/D68</f>
        <v>34.825725013217358</v>
      </c>
      <c r="J68" s="57">
        <v>92098</v>
      </c>
      <c r="K68" s="15">
        <f>J68*100/D68</f>
        <v>27.509431369796317</v>
      </c>
      <c r="L68" s="57">
        <v>47643</v>
      </c>
      <c r="M68" s="15">
        <f>L68*100/D68</f>
        <v>14.230839309770092</v>
      </c>
      <c r="N68" s="57">
        <v>102000</v>
      </c>
      <c r="O68" s="15">
        <f>N68*100/D68</f>
        <v>30.467132833712181</v>
      </c>
      <c r="P68" s="57">
        <v>153259</v>
      </c>
      <c r="Q68" s="15">
        <f>P68*100/D68</f>
        <v>45.778061872175442</v>
      </c>
      <c r="R68" s="32">
        <v>8398</v>
      </c>
      <c r="S68" s="36">
        <f>R68*100/D68</f>
        <v>2.5084606033089698</v>
      </c>
      <c r="T68" s="32">
        <v>63690</v>
      </c>
      <c r="U68" s="15">
        <f>T68*100/C68</f>
        <v>18.485248661277918</v>
      </c>
      <c r="V68" s="32">
        <v>22104</v>
      </c>
      <c r="W68" s="15">
        <f>V68*100/D68</f>
        <v>6.6024069034938631</v>
      </c>
      <c r="X68" s="32">
        <v>12811</v>
      </c>
      <c r="Y68" s="15">
        <f>X68*100/D68</f>
        <v>3.8266121444381054</v>
      </c>
      <c r="Z68" s="32">
        <v>35797</v>
      </c>
      <c r="AA68" s="15">
        <f>Z68*100/D68</f>
        <v>10.692470137729362</v>
      </c>
    </row>
    <row r="69" spans="1:27">
      <c r="D69" s="44"/>
      <c r="E69" s="41"/>
    </row>
    <row r="70" spans="1:27">
      <c r="D70" s="44"/>
    </row>
    <row r="71" spans="1:27">
      <c r="D71" s="44"/>
    </row>
    <row r="72" spans="1:27">
      <c r="D72" s="44"/>
    </row>
    <row r="73" spans="1:27">
      <c r="D73" s="44"/>
    </row>
    <row r="74" spans="1:27">
      <c r="D74" s="44"/>
    </row>
    <row r="75" spans="1:27">
      <c r="D75" s="44"/>
    </row>
    <row r="76" spans="1:27">
      <c r="D76" s="44"/>
    </row>
    <row r="77" spans="1:27">
      <c r="D77" s="44"/>
    </row>
    <row r="78" spans="1:27">
      <c r="D78" s="44"/>
    </row>
    <row r="79" spans="1:27">
      <c r="D79" s="44"/>
    </row>
    <row r="80" spans="1:27">
      <c r="D80" s="44"/>
    </row>
  </sheetData>
  <mergeCells count="16">
    <mergeCell ref="B1:AA1"/>
    <mergeCell ref="T3:U3"/>
    <mergeCell ref="V3:W3"/>
    <mergeCell ref="X3:Y3"/>
    <mergeCell ref="Z3:AA3"/>
    <mergeCell ref="D3:E3"/>
    <mergeCell ref="F3:G3"/>
    <mergeCell ref="H3:I3"/>
    <mergeCell ref="J3:K3"/>
    <mergeCell ref="F2:AA2"/>
    <mergeCell ref="L3:M3"/>
    <mergeCell ref="N3:O3"/>
    <mergeCell ref="P3:Q3"/>
    <mergeCell ref="R3:S3"/>
    <mergeCell ref="B2:B4"/>
    <mergeCell ref="C2:E2"/>
  </mergeCells>
  <pageMargins left="0.11811023622047245" right="0" top="0" bottom="0" header="0.31496062992125984" footer="0.31496062992125984"/>
  <pageSetup paperSize="9" scale="14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workbookViewId="0">
      <pane ySplit="4" topLeftCell="A5" activePane="bottomLeft" state="frozen"/>
      <selection pane="bottomLeft" activeCell="AD6" sqref="AD6"/>
    </sheetView>
  </sheetViews>
  <sheetFormatPr defaultColWidth="10.28515625" defaultRowHeight="15"/>
  <cols>
    <col min="1" max="1" width="4.140625" style="1" customWidth="1"/>
    <col min="2" max="2" width="31.7109375" style="1" customWidth="1"/>
    <col min="3" max="3" width="8.85546875" style="1" customWidth="1"/>
    <col min="4" max="4" width="8.42578125" style="1" customWidth="1"/>
    <col min="5" max="5" width="6.28515625" style="1" customWidth="1"/>
    <col min="6" max="6" width="8" style="1" customWidth="1"/>
    <col min="7" max="7" width="7.140625" style="1" customWidth="1"/>
    <col min="8" max="8" width="7.85546875" style="1" customWidth="1"/>
    <col min="9" max="9" width="6.28515625" style="1" customWidth="1"/>
    <col min="10" max="10" width="7.140625" style="1" customWidth="1"/>
    <col min="11" max="11" width="6.28515625" style="1" customWidth="1"/>
    <col min="12" max="12" width="7.5703125" style="1" customWidth="1"/>
    <col min="13" max="13" width="6.28515625" style="1" customWidth="1"/>
    <col min="14" max="14" width="7.7109375" style="1" customWidth="1"/>
    <col min="15" max="15" width="6.28515625" style="1" customWidth="1"/>
    <col min="16" max="16" width="7.5703125" style="1" customWidth="1"/>
    <col min="17" max="17" width="6.28515625" style="1" customWidth="1"/>
    <col min="18" max="18" width="7.140625" style="1" customWidth="1"/>
    <col min="19" max="19" width="6.28515625" style="1" customWidth="1"/>
    <col min="20" max="20" width="8" style="1" customWidth="1"/>
    <col min="21" max="21" width="9.5703125" style="1" customWidth="1"/>
    <col min="22" max="22" width="8.140625" style="1" customWidth="1"/>
    <col min="23" max="23" width="6.28515625" style="1" customWidth="1"/>
    <col min="24" max="24" width="7" style="1" customWidth="1"/>
    <col min="25" max="25" width="6.28515625" style="1" customWidth="1"/>
    <col min="26" max="26" width="7.28515625" style="1" customWidth="1"/>
    <col min="27" max="27" width="7.5703125" style="1" customWidth="1"/>
    <col min="28" max="28" width="8.5703125" style="1" customWidth="1"/>
    <col min="29" max="29" width="6.28515625" style="1" customWidth="1"/>
    <col min="30" max="30" width="11.5703125" style="1" customWidth="1"/>
    <col min="31" max="32" width="6.28515625" style="1" customWidth="1"/>
    <col min="33" max="16384" width="10.28515625" style="1"/>
  </cols>
  <sheetData>
    <row r="1" spans="1:32" ht="42.75" customHeight="1">
      <c r="B1" s="49" t="s">
        <v>125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s="3" customFormat="1" ht="36" customHeight="1">
      <c r="B2" s="141" t="s">
        <v>68</v>
      </c>
      <c r="C2" s="134" t="s">
        <v>9</v>
      </c>
      <c r="D2" s="135"/>
      <c r="E2" s="136"/>
      <c r="F2" s="126" t="s">
        <v>121</v>
      </c>
      <c r="G2" s="128"/>
      <c r="H2" s="126" t="s">
        <v>112</v>
      </c>
      <c r="I2" s="128"/>
      <c r="J2" s="126" t="s">
        <v>113</v>
      </c>
      <c r="K2" s="128"/>
      <c r="L2" s="144" t="s">
        <v>104</v>
      </c>
      <c r="M2" s="144"/>
      <c r="N2" s="144"/>
      <c r="O2" s="144"/>
      <c r="P2" s="144"/>
      <c r="Q2" s="144"/>
      <c r="R2" s="144"/>
      <c r="S2" s="144"/>
      <c r="T2" s="60"/>
      <c r="U2" s="60"/>
      <c r="V2" s="126" t="s">
        <v>69</v>
      </c>
      <c r="W2" s="128"/>
      <c r="X2" s="126" t="s">
        <v>103</v>
      </c>
      <c r="Y2" s="128"/>
      <c r="Z2" s="126" t="s">
        <v>115</v>
      </c>
      <c r="AA2" s="128"/>
      <c r="AB2" s="126" t="s">
        <v>114</v>
      </c>
      <c r="AC2" s="128"/>
      <c r="AD2" s="139" t="s">
        <v>122</v>
      </c>
      <c r="AE2" s="126" t="s">
        <v>113</v>
      </c>
      <c r="AF2" s="128"/>
    </row>
    <row r="3" spans="1:32" s="2" customFormat="1" ht="75.75" customHeight="1">
      <c r="B3" s="142"/>
      <c r="C3" s="46" t="s">
        <v>0</v>
      </c>
      <c r="D3" s="148" t="s">
        <v>134</v>
      </c>
      <c r="E3" s="149"/>
      <c r="F3" s="137"/>
      <c r="G3" s="138"/>
      <c r="H3" s="137"/>
      <c r="I3" s="138"/>
      <c r="J3" s="137"/>
      <c r="K3" s="138"/>
      <c r="L3" s="150" t="s">
        <v>105</v>
      </c>
      <c r="M3" s="150"/>
      <c r="N3" s="150" t="s">
        <v>106</v>
      </c>
      <c r="O3" s="150"/>
      <c r="P3" s="150" t="s">
        <v>108</v>
      </c>
      <c r="Q3" s="150"/>
      <c r="R3" s="150" t="s">
        <v>107</v>
      </c>
      <c r="S3" s="150"/>
      <c r="T3" s="61"/>
      <c r="U3" s="61"/>
      <c r="V3" s="137"/>
      <c r="W3" s="138"/>
      <c r="X3" s="137"/>
      <c r="Y3" s="138"/>
      <c r="Z3" s="137"/>
      <c r="AA3" s="138"/>
      <c r="AB3" s="137"/>
      <c r="AC3" s="138"/>
      <c r="AD3" s="140"/>
      <c r="AE3" s="137"/>
      <c r="AF3" s="138"/>
    </row>
    <row r="4" spans="1:32" ht="78" customHeight="1">
      <c r="B4" s="143"/>
      <c r="C4" s="16" t="s">
        <v>1</v>
      </c>
      <c r="D4" s="16" t="s">
        <v>1</v>
      </c>
      <c r="E4" s="16" t="s">
        <v>8</v>
      </c>
      <c r="F4" s="16" t="s">
        <v>1</v>
      </c>
      <c r="G4" s="16" t="s">
        <v>8</v>
      </c>
      <c r="H4" s="16" t="s">
        <v>1</v>
      </c>
      <c r="I4" s="16" t="s">
        <v>8</v>
      </c>
      <c r="J4" s="16" t="s">
        <v>1</v>
      </c>
      <c r="K4" s="16" t="s">
        <v>8</v>
      </c>
      <c r="L4" s="16" t="s">
        <v>1</v>
      </c>
      <c r="M4" s="16" t="s">
        <v>8</v>
      </c>
      <c r="N4" s="16" t="s">
        <v>1</v>
      </c>
      <c r="O4" s="16" t="s">
        <v>8</v>
      </c>
      <c r="P4" s="16" t="s">
        <v>1</v>
      </c>
      <c r="Q4" s="16" t="s">
        <v>8</v>
      </c>
      <c r="R4" s="16" t="s">
        <v>1</v>
      </c>
      <c r="S4" s="16" t="s">
        <v>8</v>
      </c>
      <c r="T4" s="16"/>
      <c r="U4" s="16"/>
      <c r="V4" s="16" t="s">
        <v>1</v>
      </c>
      <c r="W4" s="16" t="s">
        <v>8</v>
      </c>
      <c r="X4" s="16" t="s">
        <v>1</v>
      </c>
      <c r="Y4" s="16" t="s">
        <v>8</v>
      </c>
      <c r="Z4" s="16" t="s">
        <v>1</v>
      </c>
      <c r="AA4" s="16" t="s">
        <v>8</v>
      </c>
      <c r="AB4" s="16" t="s">
        <v>1</v>
      </c>
      <c r="AC4" s="16" t="s">
        <v>8</v>
      </c>
      <c r="AD4" s="16" t="s">
        <v>8</v>
      </c>
      <c r="AE4" s="16" t="s">
        <v>1</v>
      </c>
      <c r="AF4" s="16" t="s">
        <v>8</v>
      </c>
    </row>
    <row r="5" spans="1:32" ht="17.25" customHeight="1">
      <c r="B5" s="48">
        <v>1</v>
      </c>
      <c r="C5" s="16">
        <v>2</v>
      </c>
      <c r="D5" s="16">
        <v>3</v>
      </c>
      <c r="E5" s="16">
        <v>4</v>
      </c>
      <c r="F5" s="16">
        <v>8</v>
      </c>
      <c r="G5" s="16">
        <v>9</v>
      </c>
      <c r="H5" s="16">
        <v>10</v>
      </c>
      <c r="I5" s="16">
        <v>11</v>
      </c>
      <c r="J5" s="16">
        <v>12</v>
      </c>
      <c r="K5" s="16">
        <v>13</v>
      </c>
      <c r="L5" s="16">
        <v>14</v>
      </c>
      <c r="M5" s="16">
        <v>15</v>
      </c>
      <c r="N5" s="16">
        <v>16</v>
      </c>
      <c r="O5" s="16">
        <v>17</v>
      </c>
      <c r="P5" s="16">
        <v>18</v>
      </c>
      <c r="Q5" s="16">
        <v>19</v>
      </c>
      <c r="R5" s="16">
        <v>20</v>
      </c>
      <c r="S5" s="16">
        <v>21</v>
      </c>
      <c r="T5" s="16">
        <v>22</v>
      </c>
      <c r="U5" s="16">
        <v>23</v>
      </c>
      <c r="V5" s="16">
        <v>24</v>
      </c>
      <c r="W5" s="16">
        <v>25</v>
      </c>
      <c r="X5" s="16">
        <v>26</v>
      </c>
      <c r="Y5" s="16">
        <v>27</v>
      </c>
      <c r="Z5" s="16">
        <v>28</v>
      </c>
      <c r="AA5" s="16">
        <v>29</v>
      </c>
      <c r="AB5" s="16">
        <v>30</v>
      </c>
      <c r="AC5" s="16">
        <v>31</v>
      </c>
      <c r="AD5" s="16">
        <v>32</v>
      </c>
      <c r="AE5" s="16">
        <v>33</v>
      </c>
      <c r="AF5" s="16">
        <v>34</v>
      </c>
    </row>
    <row r="6" spans="1:32" ht="25.5" customHeight="1">
      <c r="A6" s="58">
        <v>5</v>
      </c>
      <c r="B6" s="7" t="s">
        <v>22</v>
      </c>
      <c r="C6" s="47">
        <v>18465</v>
      </c>
      <c r="D6" s="47">
        <v>18536</v>
      </c>
      <c r="E6" s="8">
        <f t="shared" ref="E6:E12" si="0">D6*100/C6</f>
        <v>100.3845112374763</v>
      </c>
      <c r="F6" s="10">
        <v>18616</v>
      </c>
      <c r="G6" s="8">
        <f t="shared" ref="G6:G22" si="1">F6*100/D6</f>
        <v>100.43159257660768</v>
      </c>
      <c r="H6" s="10">
        <v>17944</v>
      </c>
      <c r="I6" s="8">
        <f t="shared" ref="I6:I11" si="2">H6*100/C6</f>
        <v>97.178445708096405</v>
      </c>
      <c r="J6" s="10">
        <f t="shared" ref="J6:J20" si="3">F6-H6</f>
        <v>672</v>
      </c>
      <c r="K6" s="8">
        <f t="shared" ref="K6:K21" si="4">J6*100/F6</f>
        <v>3.6097980232058444</v>
      </c>
      <c r="L6" s="10">
        <v>1433</v>
      </c>
      <c r="M6" s="8">
        <f t="shared" ref="M6:M11" si="5">L6*100/D6</f>
        <v>7.7309020284851098</v>
      </c>
      <c r="N6" s="10">
        <v>1931</v>
      </c>
      <c r="O6" s="8">
        <f t="shared" ref="O6:O11" si="6">N6*100/D6</f>
        <v>10.417565817867933</v>
      </c>
      <c r="P6" s="10">
        <v>11531</v>
      </c>
      <c r="Q6" s="8">
        <f t="shared" ref="Q6:Q11" si="7">P6*100/D6</f>
        <v>62.208675010789811</v>
      </c>
      <c r="R6" s="10">
        <v>3641</v>
      </c>
      <c r="S6" s="8">
        <f t="shared" ref="S6:S11" si="8">R6*100/D6</f>
        <v>19.642857142857142</v>
      </c>
      <c r="T6" s="10">
        <f t="shared" ref="T6:T23" si="9">L6+N6+P6+R6</f>
        <v>18536</v>
      </c>
      <c r="U6" s="8">
        <f t="shared" ref="U6:U11" si="10">T6-D6</f>
        <v>0</v>
      </c>
      <c r="V6" s="10">
        <v>6273</v>
      </c>
      <c r="W6" s="8">
        <f t="shared" ref="W6:W11" si="11">V6*100/D6</f>
        <v>33.842252913249894</v>
      </c>
      <c r="X6" s="10">
        <v>5617</v>
      </c>
      <c r="Y6" s="8">
        <f t="shared" ref="Y6:Y11" si="12">X6*100/V6</f>
        <v>89.542483660130713</v>
      </c>
      <c r="Z6" s="10">
        <v>5426</v>
      </c>
      <c r="AA6" s="8">
        <f t="shared" ref="AA6:AA22" si="13">Z6*100/X6</f>
        <v>96.599608331849737</v>
      </c>
      <c r="AB6" s="10">
        <v>5358</v>
      </c>
      <c r="AC6" s="8">
        <f t="shared" ref="AC6:AC22" si="14">AB6*100/Z6</f>
        <v>98.746774788057508</v>
      </c>
      <c r="AD6" s="8">
        <f t="shared" ref="AD6:AD11" si="15">AB6*100/D6</f>
        <v>28.905912818299527</v>
      </c>
      <c r="AE6" s="10">
        <f t="shared" ref="AE6:AE22" si="16">Z6-AB6</f>
        <v>68</v>
      </c>
      <c r="AF6" s="8">
        <f t="shared" ref="AF6:AF22" si="17">AE6*100/Z6</f>
        <v>1.2532252119424991</v>
      </c>
    </row>
    <row r="7" spans="1:32" ht="30.75" customHeight="1">
      <c r="A7" s="58">
        <v>6</v>
      </c>
      <c r="B7" s="4" t="s">
        <v>23</v>
      </c>
      <c r="C7" s="9">
        <v>18219</v>
      </c>
      <c r="D7" s="9">
        <v>18991</v>
      </c>
      <c r="E7" s="8">
        <f t="shared" si="0"/>
        <v>104.23733465063944</v>
      </c>
      <c r="F7" s="10">
        <v>19513</v>
      </c>
      <c r="G7" s="8">
        <f t="shared" si="1"/>
        <v>102.74867042283186</v>
      </c>
      <c r="H7" s="10">
        <v>19243</v>
      </c>
      <c r="I7" s="69">
        <f t="shared" si="2"/>
        <v>105.62050606509688</v>
      </c>
      <c r="J7" s="10">
        <f t="shared" si="3"/>
        <v>270</v>
      </c>
      <c r="K7" s="8">
        <f t="shared" si="4"/>
        <v>1.3836929226669399</v>
      </c>
      <c r="L7" s="10">
        <v>2757</v>
      </c>
      <c r="M7" s="8">
        <f t="shared" si="5"/>
        <v>14.517402980359117</v>
      </c>
      <c r="N7" s="10">
        <v>3260</v>
      </c>
      <c r="O7" s="67">
        <f t="shared" si="6"/>
        <v>17.166026012321627</v>
      </c>
      <c r="P7" s="10">
        <v>9523</v>
      </c>
      <c r="Q7" s="8">
        <f t="shared" si="7"/>
        <v>50.144805434153021</v>
      </c>
      <c r="R7" s="10">
        <v>3451</v>
      </c>
      <c r="S7" s="8">
        <f t="shared" si="8"/>
        <v>18.171765573166237</v>
      </c>
      <c r="T7" s="10">
        <f t="shared" si="9"/>
        <v>18991</v>
      </c>
      <c r="U7" s="8">
        <f t="shared" si="10"/>
        <v>0</v>
      </c>
      <c r="V7" s="10">
        <v>6921</v>
      </c>
      <c r="W7" s="8">
        <f t="shared" si="11"/>
        <v>36.44357853720183</v>
      </c>
      <c r="X7" s="10">
        <v>6921</v>
      </c>
      <c r="Y7" s="8">
        <f t="shared" si="12"/>
        <v>100</v>
      </c>
      <c r="Z7" s="10">
        <v>6659</v>
      </c>
      <c r="AA7" s="8">
        <f t="shared" si="13"/>
        <v>96.214419881520016</v>
      </c>
      <c r="AB7" s="10">
        <v>6236</v>
      </c>
      <c r="AC7" s="8">
        <f t="shared" si="14"/>
        <v>93.647694849076444</v>
      </c>
      <c r="AD7" s="8">
        <f t="shared" si="15"/>
        <v>32.836606813753882</v>
      </c>
      <c r="AE7" s="10">
        <f t="shared" si="16"/>
        <v>423</v>
      </c>
      <c r="AF7" s="8">
        <f t="shared" si="17"/>
        <v>6.352305150923562</v>
      </c>
    </row>
    <row r="8" spans="1:32" ht="48.75" customHeight="1">
      <c r="A8" s="58">
        <v>7</v>
      </c>
      <c r="B8" s="4" t="s">
        <v>24</v>
      </c>
      <c r="C8" s="47">
        <v>13124</v>
      </c>
      <c r="D8" s="47">
        <v>13867</v>
      </c>
      <c r="E8" s="8">
        <f t="shared" si="0"/>
        <v>105.66138372447425</v>
      </c>
      <c r="F8" s="10">
        <v>11941</v>
      </c>
      <c r="G8" s="8">
        <f t="shared" si="1"/>
        <v>86.110910795413574</v>
      </c>
      <c r="H8" s="10">
        <v>11403</v>
      </c>
      <c r="I8" s="8">
        <f t="shared" si="2"/>
        <v>86.886619932947269</v>
      </c>
      <c r="J8" s="10">
        <f t="shared" si="3"/>
        <v>538</v>
      </c>
      <c r="K8" s="8">
        <f t="shared" si="4"/>
        <v>4.5054853027384638</v>
      </c>
      <c r="L8" s="10">
        <v>1546</v>
      </c>
      <c r="M8" s="8">
        <f t="shared" si="5"/>
        <v>11.148770462248503</v>
      </c>
      <c r="N8" s="10">
        <v>717</v>
      </c>
      <c r="O8" s="8">
        <f t="shared" si="6"/>
        <v>5.1705487848849785</v>
      </c>
      <c r="P8" s="10">
        <v>8493</v>
      </c>
      <c r="Q8" s="8">
        <f t="shared" si="7"/>
        <v>61.246123891252616</v>
      </c>
      <c r="R8" s="10">
        <v>3111</v>
      </c>
      <c r="S8" s="8">
        <f t="shared" si="8"/>
        <v>22.434556861613903</v>
      </c>
      <c r="T8" s="10">
        <f t="shared" si="9"/>
        <v>13867</v>
      </c>
      <c r="U8" s="8">
        <f t="shared" si="10"/>
        <v>0</v>
      </c>
      <c r="V8" s="10">
        <v>5503</v>
      </c>
      <c r="W8" s="8">
        <f t="shared" si="11"/>
        <v>39.684142208119994</v>
      </c>
      <c r="X8" s="10">
        <v>4552</v>
      </c>
      <c r="Y8" s="8">
        <f t="shared" si="12"/>
        <v>82.718517172451385</v>
      </c>
      <c r="Z8" s="10">
        <v>4489</v>
      </c>
      <c r="AA8" s="8">
        <f t="shared" si="13"/>
        <v>98.615992970123017</v>
      </c>
      <c r="AB8" s="10">
        <v>4424</v>
      </c>
      <c r="AC8" s="8">
        <f t="shared" si="14"/>
        <v>98.552016039206947</v>
      </c>
      <c r="AD8" s="8">
        <f t="shared" si="15"/>
        <v>31.903079252902575</v>
      </c>
      <c r="AE8" s="10">
        <f t="shared" si="16"/>
        <v>65</v>
      </c>
      <c r="AF8" s="8">
        <f t="shared" si="17"/>
        <v>1.4479839607930496</v>
      </c>
    </row>
    <row r="9" spans="1:32" ht="25.5" customHeight="1">
      <c r="A9" s="58">
        <v>8</v>
      </c>
      <c r="B9" s="7" t="s">
        <v>25</v>
      </c>
      <c r="C9" s="47">
        <v>15327</v>
      </c>
      <c r="D9" s="47">
        <v>16296</v>
      </c>
      <c r="E9" s="8">
        <f t="shared" si="0"/>
        <v>106.32217655118419</v>
      </c>
      <c r="F9" s="10">
        <v>15879</v>
      </c>
      <c r="G9" s="8">
        <f t="shared" si="1"/>
        <v>97.441089837997055</v>
      </c>
      <c r="H9" s="10">
        <v>15593</v>
      </c>
      <c r="I9" s="69">
        <f t="shared" si="2"/>
        <v>101.73549944542312</v>
      </c>
      <c r="J9" s="10">
        <f t="shared" si="3"/>
        <v>286</v>
      </c>
      <c r="K9" s="8">
        <f t="shared" si="4"/>
        <v>1.8011209773915233</v>
      </c>
      <c r="L9" s="10">
        <v>2829</v>
      </c>
      <c r="M9" s="8">
        <f t="shared" si="5"/>
        <v>17.360088365243005</v>
      </c>
      <c r="N9" s="10">
        <v>2680</v>
      </c>
      <c r="O9" s="8">
        <f t="shared" si="6"/>
        <v>16.445753559155619</v>
      </c>
      <c r="P9" s="10">
        <v>7307</v>
      </c>
      <c r="Q9" s="8">
        <f t="shared" si="7"/>
        <v>44.83922434953363</v>
      </c>
      <c r="R9" s="10">
        <v>3480</v>
      </c>
      <c r="S9" s="8">
        <f t="shared" si="8"/>
        <v>21.354933726067745</v>
      </c>
      <c r="T9" s="10">
        <f t="shared" si="9"/>
        <v>16296</v>
      </c>
      <c r="U9" s="8">
        <f t="shared" si="10"/>
        <v>0</v>
      </c>
      <c r="V9" s="10">
        <v>5002</v>
      </c>
      <c r="W9" s="8">
        <f t="shared" si="11"/>
        <v>30.694648993618067</v>
      </c>
      <c r="X9" s="10">
        <v>4778</v>
      </c>
      <c r="Y9" s="8">
        <f t="shared" si="12"/>
        <v>95.521791283486607</v>
      </c>
      <c r="Z9" s="10">
        <v>4704</v>
      </c>
      <c r="AA9" s="8">
        <f t="shared" si="13"/>
        <v>98.451234826287148</v>
      </c>
      <c r="AB9" s="10">
        <v>4619</v>
      </c>
      <c r="AC9" s="8">
        <f t="shared" si="14"/>
        <v>98.193027210884352</v>
      </c>
      <c r="AD9" s="8">
        <f t="shared" si="15"/>
        <v>28.344378988708886</v>
      </c>
      <c r="AE9" s="10">
        <f t="shared" si="16"/>
        <v>85</v>
      </c>
      <c r="AF9" s="8">
        <f t="shared" si="17"/>
        <v>1.8069727891156462</v>
      </c>
    </row>
    <row r="10" spans="1:32" ht="25.5" customHeight="1">
      <c r="A10" s="58">
        <v>9</v>
      </c>
      <c r="B10" s="7" t="s">
        <v>26</v>
      </c>
      <c r="C10" s="47">
        <v>22085</v>
      </c>
      <c r="D10" s="47">
        <v>23130</v>
      </c>
      <c r="E10" s="8">
        <f t="shared" si="0"/>
        <v>104.73171836087842</v>
      </c>
      <c r="F10" s="10">
        <v>22714</v>
      </c>
      <c r="G10" s="8">
        <f t="shared" si="1"/>
        <v>98.201469952442721</v>
      </c>
      <c r="H10" s="10">
        <v>21327</v>
      </c>
      <c r="I10" s="8">
        <f t="shared" si="2"/>
        <v>96.567806203305409</v>
      </c>
      <c r="J10" s="10">
        <f t="shared" si="3"/>
        <v>1387</v>
      </c>
      <c r="K10" s="8">
        <f t="shared" si="4"/>
        <v>6.1063661178128026</v>
      </c>
      <c r="L10" s="10">
        <v>4671</v>
      </c>
      <c r="M10" s="8">
        <f t="shared" si="5"/>
        <v>20.194552529182879</v>
      </c>
      <c r="N10" s="10">
        <v>1196</v>
      </c>
      <c r="O10" s="8">
        <f t="shared" si="6"/>
        <v>5.1707738867271944</v>
      </c>
      <c r="P10" s="10">
        <v>11801</v>
      </c>
      <c r="Q10" s="8">
        <f t="shared" si="7"/>
        <v>51.020319930825771</v>
      </c>
      <c r="R10" s="10">
        <v>5462</v>
      </c>
      <c r="S10" s="8">
        <f t="shared" si="8"/>
        <v>23.61435365326416</v>
      </c>
      <c r="T10" s="10">
        <f t="shared" si="9"/>
        <v>23130</v>
      </c>
      <c r="U10" s="8">
        <f t="shared" si="10"/>
        <v>0</v>
      </c>
      <c r="V10" s="10">
        <v>7704</v>
      </c>
      <c r="W10" s="8">
        <f t="shared" si="11"/>
        <v>33.307392996108952</v>
      </c>
      <c r="X10" s="10">
        <v>7692</v>
      </c>
      <c r="Y10" s="8">
        <f t="shared" si="12"/>
        <v>99.844236760124616</v>
      </c>
      <c r="Z10" s="10">
        <v>7423</v>
      </c>
      <c r="AA10" s="8">
        <f t="shared" si="13"/>
        <v>96.502860114404569</v>
      </c>
      <c r="AB10" s="10">
        <v>7200</v>
      </c>
      <c r="AC10" s="8">
        <f t="shared" si="14"/>
        <v>96.995823790920113</v>
      </c>
      <c r="AD10" s="8">
        <f t="shared" si="15"/>
        <v>31.1284046692607</v>
      </c>
      <c r="AE10" s="10">
        <f t="shared" si="16"/>
        <v>223</v>
      </c>
      <c r="AF10" s="8">
        <f t="shared" si="17"/>
        <v>3.0041762090798869</v>
      </c>
    </row>
    <row r="11" spans="1:32" ht="25.5" customHeight="1">
      <c r="A11" s="58">
        <v>10</v>
      </c>
      <c r="B11" s="4" t="s">
        <v>27</v>
      </c>
      <c r="C11" s="47">
        <v>4071</v>
      </c>
      <c r="D11" s="47">
        <v>4029</v>
      </c>
      <c r="E11" s="8">
        <f t="shared" si="0"/>
        <v>98.968312453942517</v>
      </c>
      <c r="F11" s="10">
        <v>3835</v>
      </c>
      <c r="G11" s="8">
        <f t="shared" si="1"/>
        <v>95.184909406800699</v>
      </c>
      <c r="H11" s="10">
        <v>3740</v>
      </c>
      <c r="I11" s="8">
        <f t="shared" si="2"/>
        <v>91.869319577499382</v>
      </c>
      <c r="J11" s="10">
        <f t="shared" si="3"/>
        <v>95</v>
      </c>
      <c r="K11" s="8">
        <f t="shared" si="4"/>
        <v>2.4771838331160363</v>
      </c>
      <c r="L11" s="10">
        <v>582</v>
      </c>
      <c r="M11" s="8">
        <f t="shared" si="5"/>
        <v>14.445271779597915</v>
      </c>
      <c r="N11" s="10">
        <v>112</v>
      </c>
      <c r="O11" s="8">
        <f t="shared" si="6"/>
        <v>2.7798461156614547</v>
      </c>
      <c r="P11" s="10">
        <v>2200</v>
      </c>
      <c r="Q11" s="8">
        <f t="shared" si="7"/>
        <v>54.604120129064285</v>
      </c>
      <c r="R11" s="10">
        <v>1135</v>
      </c>
      <c r="S11" s="8">
        <f t="shared" si="8"/>
        <v>28.170761975676346</v>
      </c>
      <c r="T11" s="10">
        <f t="shared" si="9"/>
        <v>4029</v>
      </c>
      <c r="U11" s="8">
        <f t="shared" si="10"/>
        <v>0</v>
      </c>
      <c r="V11" s="10">
        <v>1175</v>
      </c>
      <c r="W11" s="8">
        <f t="shared" si="11"/>
        <v>29.163564159841151</v>
      </c>
      <c r="X11" s="10">
        <v>952</v>
      </c>
      <c r="Y11" s="8">
        <f t="shared" si="12"/>
        <v>81.021276595744681</v>
      </c>
      <c r="Z11" s="10">
        <v>931</v>
      </c>
      <c r="AA11" s="8">
        <f t="shared" si="13"/>
        <v>97.794117647058826</v>
      </c>
      <c r="AB11" s="10">
        <v>907</v>
      </c>
      <c r="AC11" s="8">
        <f t="shared" si="14"/>
        <v>97.422126745435023</v>
      </c>
      <c r="AD11" s="8">
        <f t="shared" si="15"/>
        <v>22.511789525936958</v>
      </c>
      <c r="AE11" s="10">
        <f t="shared" si="16"/>
        <v>24</v>
      </c>
      <c r="AF11" s="8">
        <f t="shared" si="17"/>
        <v>2.5778732545649841</v>
      </c>
    </row>
    <row r="12" spans="1:32" ht="24.75" customHeight="1">
      <c r="A12" s="58">
        <v>49</v>
      </c>
      <c r="B12" s="19" t="s">
        <v>66</v>
      </c>
      <c r="C12" s="47">
        <v>142</v>
      </c>
      <c r="D12" s="47">
        <v>164</v>
      </c>
      <c r="E12" s="8">
        <f t="shared" si="0"/>
        <v>115.49295774647888</v>
      </c>
      <c r="F12" s="10">
        <v>173</v>
      </c>
      <c r="G12" s="8">
        <f t="shared" si="1"/>
        <v>105.48780487804878</v>
      </c>
      <c r="H12" s="10">
        <v>170</v>
      </c>
      <c r="I12" s="69">
        <f t="shared" ref="I12:I22" si="18">H12*100/C12</f>
        <v>119.71830985915493</v>
      </c>
      <c r="J12" s="10">
        <f t="shared" si="3"/>
        <v>3</v>
      </c>
      <c r="K12" s="8">
        <f t="shared" si="4"/>
        <v>1.7341040462427746</v>
      </c>
      <c r="L12" s="10">
        <v>16</v>
      </c>
      <c r="M12" s="8">
        <f t="shared" ref="M12:M17" si="19">L12*100/D12</f>
        <v>9.7560975609756095</v>
      </c>
      <c r="N12" s="10">
        <v>46</v>
      </c>
      <c r="O12" s="67">
        <f t="shared" ref="O12:O17" si="20">N12*100/D12</f>
        <v>28.048780487804876</v>
      </c>
      <c r="P12" s="10">
        <v>57</v>
      </c>
      <c r="Q12" s="8">
        <f t="shared" ref="Q12:Q17" si="21">P12*100/D12</f>
        <v>34.756097560975611</v>
      </c>
      <c r="R12" s="10">
        <v>45</v>
      </c>
      <c r="S12" s="8">
        <f t="shared" ref="S12:S17" si="22">R12*100/D12</f>
        <v>27.439024390243901</v>
      </c>
      <c r="T12" s="10">
        <f t="shared" si="9"/>
        <v>164</v>
      </c>
      <c r="U12" s="8">
        <f t="shared" ref="U12:U23" si="23">T12-D12</f>
        <v>0</v>
      </c>
      <c r="V12" s="10">
        <v>28</v>
      </c>
      <c r="W12" s="8">
        <f t="shared" ref="W12:W17" si="24">V12*100/D12</f>
        <v>17.073170731707318</v>
      </c>
      <c r="X12" s="10">
        <v>22</v>
      </c>
      <c r="Y12" s="8">
        <f t="shared" ref="Y12:Y23" si="25">X12*100/V12</f>
        <v>78.571428571428569</v>
      </c>
      <c r="Z12" s="10">
        <v>20</v>
      </c>
      <c r="AA12" s="8">
        <f t="shared" si="13"/>
        <v>90.909090909090907</v>
      </c>
      <c r="AB12" s="10">
        <v>20</v>
      </c>
      <c r="AC12" s="8">
        <f t="shared" si="14"/>
        <v>100</v>
      </c>
      <c r="AD12" s="8">
        <f t="shared" ref="AD12:AD17" si="26">AB12*100/D12</f>
        <v>12.195121951219512</v>
      </c>
      <c r="AE12" s="10">
        <f t="shared" si="16"/>
        <v>0</v>
      </c>
      <c r="AF12" s="8">
        <f t="shared" si="17"/>
        <v>0</v>
      </c>
    </row>
    <row r="13" spans="1:32" ht="25.5" customHeight="1">
      <c r="A13" s="59"/>
      <c r="B13" s="63" t="s">
        <v>72</v>
      </c>
      <c r="C13" s="25">
        <f>SUM(C6:C12)</f>
        <v>91433</v>
      </c>
      <c r="D13" s="5">
        <f>SUM(D6:D12)</f>
        <v>95013</v>
      </c>
      <c r="E13" s="6">
        <f>D13*100/C13</f>
        <v>103.91543534610042</v>
      </c>
      <c r="F13" s="14">
        <f>SUM(F6:F12)</f>
        <v>92671</v>
      </c>
      <c r="G13" s="8">
        <f t="shared" si="1"/>
        <v>97.535074147748205</v>
      </c>
      <c r="H13" s="14">
        <f>SUM(H6:H12)</f>
        <v>89420</v>
      </c>
      <c r="I13" s="15">
        <f t="shared" si="18"/>
        <v>97.798387890586554</v>
      </c>
      <c r="J13" s="14">
        <f>SUM(J6:J12)</f>
        <v>3251</v>
      </c>
      <c r="K13" s="15">
        <f t="shared" si="4"/>
        <v>3.5081093330168014</v>
      </c>
      <c r="L13" s="14">
        <f>SUM(L6:L12)</f>
        <v>13834</v>
      </c>
      <c r="M13" s="15">
        <f t="shared" si="19"/>
        <v>14.560112826665824</v>
      </c>
      <c r="N13" s="14">
        <f>SUM(N6:N12)</f>
        <v>9942</v>
      </c>
      <c r="O13" s="15">
        <f t="shared" si="20"/>
        <v>10.463831265195289</v>
      </c>
      <c r="P13" s="14">
        <f>SUM(P6:P12)</f>
        <v>50912</v>
      </c>
      <c r="Q13" s="15">
        <f t="shared" si="21"/>
        <v>53.58424636628672</v>
      </c>
      <c r="R13" s="14">
        <f>SUM(R6:R12)</f>
        <v>20325</v>
      </c>
      <c r="S13" s="15">
        <f t="shared" si="22"/>
        <v>21.391809541852169</v>
      </c>
      <c r="T13" s="10">
        <f t="shared" si="9"/>
        <v>95013</v>
      </c>
      <c r="U13" s="8">
        <f t="shared" si="23"/>
        <v>0</v>
      </c>
      <c r="V13" s="14">
        <f>SUM(V6:V12)</f>
        <v>32606</v>
      </c>
      <c r="W13" s="15">
        <f t="shared" si="24"/>
        <v>34.317409196636248</v>
      </c>
      <c r="X13" s="32">
        <f>SUM(X6:X12)</f>
        <v>30534</v>
      </c>
      <c r="Y13" s="15">
        <f t="shared" si="25"/>
        <v>93.645341348218125</v>
      </c>
      <c r="Z13" s="32">
        <f>SUM(Z6:Z12)</f>
        <v>29652</v>
      </c>
      <c r="AA13" s="15">
        <f t="shared" si="13"/>
        <v>97.111416781292988</v>
      </c>
      <c r="AB13" s="32">
        <f>SUM(AB6:AB12)</f>
        <v>28764</v>
      </c>
      <c r="AC13" s="15">
        <f t="shared" si="14"/>
        <v>97.005261027923922</v>
      </c>
      <c r="AD13" s="15">
        <f t="shared" si="26"/>
        <v>30.273752012882447</v>
      </c>
      <c r="AE13" s="32">
        <f t="shared" si="16"/>
        <v>888</v>
      </c>
      <c r="AF13" s="15">
        <f t="shared" si="17"/>
        <v>2.9947389720760826</v>
      </c>
    </row>
    <row r="14" spans="1:32" ht="15.75">
      <c r="A14" s="59">
        <v>50</v>
      </c>
      <c r="B14" s="22" t="s">
        <v>74</v>
      </c>
      <c r="C14" s="20">
        <v>4028</v>
      </c>
      <c r="D14" s="21">
        <v>3617</v>
      </c>
      <c r="E14" s="30">
        <f t="shared" ref="E14:E22" si="27">D14*100/C14</f>
        <v>89.79642502482622</v>
      </c>
      <c r="F14" s="33">
        <v>3646</v>
      </c>
      <c r="G14" s="8">
        <f t="shared" si="1"/>
        <v>100.80176942217307</v>
      </c>
      <c r="H14" s="33">
        <v>3558</v>
      </c>
      <c r="I14" s="8">
        <f t="shared" si="18"/>
        <v>88.331678252234354</v>
      </c>
      <c r="J14" s="10">
        <f t="shared" si="3"/>
        <v>88</v>
      </c>
      <c r="K14" s="8">
        <f t="shared" si="4"/>
        <v>2.4136039495337358</v>
      </c>
      <c r="L14" s="33">
        <v>375</v>
      </c>
      <c r="M14" s="8">
        <f t="shared" si="19"/>
        <v>10.367708045341443</v>
      </c>
      <c r="N14" s="33">
        <v>522</v>
      </c>
      <c r="O14" s="8">
        <f t="shared" si="20"/>
        <v>14.431849599115289</v>
      </c>
      <c r="P14" s="33">
        <v>2148</v>
      </c>
      <c r="Q14" s="8">
        <f t="shared" si="21"/>
        <v>59.386231683715785</v>
      </c>
      <c r="R14" s="33">
        <v>572</v>
      </c>
      <c r="S14" s="8">
        <f t="shared" si="22"/>
        <v>15.814210671827482</v>
      </c>
      <c r="T14" s="10">
        <f t="shared" si="9"/>
        <v>3617</v>
      </c>
      <c r="U14" s="8">
        <f t="shared" si="23"/>
        <v>0</v>
      </c>
      <c r="V14" s="21">
        <v>60</v>
      </c>
      <c r="W14" s="8">
        <f t="shared" si="24"/>
        <v>1.658833287254631</v>
      </c>
      <c r="X14" s="10">
        <v>42</v>
      </c>
      <c r="Y14" s="8">
        <f t="shared" si="25"/>
        <v>70</v>
      </c>
      <c r="Z14" s="10">
        <v>42</v>
      </c>
      <c r="AA14" s="8">
        <f t="shared" si="13"/>
        <v>100</v>
      </c>
      <c r="AB14" s="10">
        <v>42</v>
      </c>
      <c r="AC14" s="8">
        <f t="shared" si="14"/>
        <v>100</v>
      </c>
      <c r="AD14" s="8">
        <f t="shared" si="26"/>
        <v>1.1611833010782417</v>
      </c>
      <c r="AE14" s="10">
        <f t="shared" si="16"/>
        <v>0</v>
      </c>
      <c r="AF14" s="8">
        <f t="shared" si="17"/>
        <v>0</v>
      </c>
    </row>
    <row r="15" spans="1:32" ht="15.75">
      <c r="A15" s="59">
        <v>54</v>
      </c>
      <c r="B15" s="22" t="s">
        <v>78</v>
      </c>
      <c r="C15" s="20">
        <v>590</v>
      </c>
      <c r="D15" s="26">
        <v>1628</v>
      </c>
      <c r="E15" s="30">
        <f t="shared" si="27"/>
        <v>275.93220338983053</v>
      </c>
      <c r="F15" s="33">
        <v>1468</v>
      </c>
      <c r="G15" s="8">
        <f t="shared" si="1"/>
        <v>90.171990171990174</v>
      </c>
      <c r="H15" s="33">
        <v>1446</v>
      </c>
      <c r="I15" s="69">
        <f t="shared" si="18"/>
        <v>245.08474576271186</v>
      </c>
      <c r="J15" s="10">
        <f t="shared" si="3"/>
        <v>22</v>
      </c>
      <c r="K15" s="8">
        <f t="shared" si="4"/>
        <v>1.4986376021798364</v>
      </c>
      <c r="L15" s="33">
        <v>1169</v>
      </c>
      <c r="M15" s="8">
        <f t="shared" si="19"/>
        <v>71.805896805896808</v>
      </c>
      <c r="N15" s="33">
        <v>372</v>
      </c>
      <c r="O15" s="8">
        <f t="shared" si="20"/>
        <v>22.850122850122851</v>
      </c>
      <c r="P15" s="33">
        <v>58</v>
      </c>
      <c r="Q15" s="8">
        <f t="shared" si="21"/>
        <v>3.5626535626535625</v>
      </c>
      <c r="R15" s="33">
        <v>29</v>
      </c>
      <c r="S15" s="8">
        <f t="shared" si="22"/>
        <v>1.7813267813267812</v>
      </c>
      <c r="T15" s="10">
        <f t="shared" si="9"/>
        <v>1628</v>
      </c>
      <c r="U15" s="8">
        <f t="shared" si="23"/>
        <v>0</v>
      </c>
      <c r="V15" s="21">
        <v>392</v>
      </c>
      <c r="W15" s="8">
        <f t="shared" si="24"/>
        <v>24.078624078624077</v>
      </c>
      <c r="X15" s="10">
        <v>392</v>
      </c>
      <c r="Y15" s="8">
        <f t="shared" si="25"/>
        <v>100</v>
      </c>
      <c r="Z15" s="10">
        <v>346</v>
      </c>
      <c r="AA15" s="8">
        <f t="shared" si="13"/>
        <v>88.265306122448976</v>
      </c>
      <c r="AB15" s="10">
        <v>334</v>
      </c>
      <c r="AC15" s="8">
        <f t="shared" si="14"/>
        <v>96.531791907514446</v>
      </c>
      <c r="AD15" s="8">
        <f t="shared" si="26"/>
        <v>20.515970515970515</v>
      </c>
      <c r="AE15" s="10">
        <f t="shared" si="16"/>
        <v>12</v>
      </c>
      <c r="AF15" s="8">
        <f t="shared" si="17"/>
        <v>3.4682080924855492</v>
      </c>
    </row>
    <row r="16" spans="1:32" ht="15.75" customHeight="1">
      <c r="A16" s="59">
        <v>55</v>
      </c>
      <c r="B16" s="64" t="s">
        <v>79</v>
      </c>
      <c r="C16" s="47">
        <v>341</v>
      </c>
      <c r="D16" s="47">
        <v>355</v>
      </c>
      <c r="E16" s="30">
        <f t="shared" si="27"/>
        <v>104.10557184750733</v>
      </c>
      <c r="F16" s="33">
        <v>372</v>
      </c>
      <c r="G16" s="8">
        <f t="shared" si="1"/>
        <v>104.78873239436619</v>
      </c>
      <c r="H16" s="33">
        <v>362</v>
      </c>
      <c r="I16" s="69">
        <f t="shared" si="18"/>
        <v>106.158357771261</v>
      </c>
      <c r="J16" s="10">
        <f t="shared" si="3"/>
        <v>10</v>
      </c>
      <c r="K16" s="8">
        <f t="shared" si="4"/>
        <v>2.6881720430107525</v>
      </c>
      <c r="L16" s="33">
        <v>121</v>
      </c>
      <c r="M16" s="8">
        <f t="shared" si="19"/>
        <v>34.08450704225352</v>
      </c>
      <c r="N16" s="33">
        <v>73</v>
      </c>
      <c r="O16" s="8">
        <f t="shared" si="20"/>
        <v>20.56338028169014</v>
      </c>
      <c r="P16" s="33">
        <v>123</v>
      </c>
      <c r="Q16" s="8">
        <f t="shared" si="21"/>
        <v>34.647887323943664</v>
      </c>
      <c r="R16" s="33">
        <v>38</v>
      </c>
      <c r="S16" s="8">
        <f t="shared" si="22"/>
        <v>10.704225352112676</v>
      </c>
      <c r="T16" s="10">
        <f t="shared" si="9"/>
        <v>355</v>
      </c>
      <c r="U16" s="8">
        <f t="shared" si="23"/>
        <v>0</v>
      </c>
      <c r="V16" s="45">
        <v>4</v>
      </c>
      <c r="W16" s="8">
        <f t="shared" si="24"/>
        <v>1.1267605633802817</v>
      </c>
      <c r="X16" s="10">
        <v>4</v>
      </c>
      <c r="Y16" s="8">
        <f t="shared" si="25"/>
        <v>100</v>
      </c>
      <c r="Z16" s="10">
        <v>1</v>
      </c>
      <c r="AA16" s="8">
        <v>0</v>
      </c>
      <c r="AB16" s="10">
        <v>1</v>
      </c>
      <c r="AC16" s="8">
        <v>0</v>
      </c>
      <c r="AD16" s="8">
        <f t="shared" si="26"/>
        <v>0.28169014084507044</v>
      </c>
      <c r="AE16" s="10">
        <f t="shared" si="16"/>
        <v>0</v>
      </c>
      <c r="AF16" s="8">
        <v>0</v>
      </c>
    </row>
    <row r="17" spans="1:32" ht="15.75">
      <c r="A17" s="62">
        <v>56</v>
      </c>
      <c r="B17" s="42" t="s">
        <v>80</v>
      </c>
      <c r="C17" s="26">
        <v>1355</v>
      </c>
      <c r="D17" s="21">
        <v>674</v>
      </c>
      <c r="E17" s="30">
        <f t="shared" si="27"/>
        <v>49.741697416974169</v>
      </c>
      <c r="F17" s="33">
        <v>601</v>
      </c>
      <c r="G17" s="8">
        <f t="shared" si="1"/>
        <v>89.169139465875375</v>
      </c>
      <c r="H17" s="33">
        <v>598</v>
      </c>
      <c r="I17" s="70">
        <f t="shared" si="18"/>
        <v>44.132841328413285</v>
      </c>
      <c r="J17" s="10">
        <f t="shared" si="3"/>
        <v>3</v>
      </c>
      <c r="K17" s="8">
        <f t="shared" si="4"/>
        <v>0.49916805324459235</v>
      </c>
      <c r="L17" s="33">
        <v>141</v>
      </c>
      <c r="M17" s="8">
        <f t="shared" si="19"/>
        <v>20.919881305637983</v>
      </c>
      <c r="N17" s="33">
        <v>77</v>
      </c>
      <c r="O17" s="8">
        <f t="shared" si="20"/>
        <v>11.424332344213649</v>
      </c>
      <c r="P17" s="33">
        <v>226</v>
      </c>
      <c r="Q17" s="8">
        <f t="shared" si="21"/>
        <v>33.531157270029674</v>
      </c>
      <c r="R17" s="33">
        <v>230</v>
      </c>
      <c r="S17" s="8">
        <f t="shared" si="22"/>
        <v>34.124629080118694</v>
      </c>
      <c r="T17" s="10">
        <f t="shared" si="9"/>
        <v>674</v>
      </c>
      <c r="U17" s="8">
        <f t="shared" si="23"/>
        <v>0</v>
      </c>
      <c r="V17" s="21">
        <v>100</v>
      </c>
      <c r="W17" s="8">
        <f t="shared" si="24"/>
        <v>14.836795252225519</v>
      </c>
      <c r="X17" s="10">
        <v>100</v>
      </c>
      <c r="Y17" s="8">
        <f t="shared" si="25"/>
        <v>100</v>
      </c>
      <c r="Z17" s="10">
        <v>86</v>
      </c>
      <c r="AA17" s="8">
        <f t="shared" si="13"/>
        <v>86</v>
      </c>
      <c r="AB17" s="10">
        <v>81</v>
      </c>
      <c r="AC17" s="8">
        <f t="shared" si="14"/>
        <v>94.186046511627907</v>
      </c>
      <c r="AD17" s="8">
        <f t="shared" si="26"/>
        <v>12.01780415430267</v>
      </c>
      <c r="AE17" s="10">
        <f t="shared" si="16"/>
        <v>5</v>
      </c>
      <c r="AF17" s="8">
        <f t="shared" si="17"/>
        <v>5.8139534883720927</v>
      </c>
    </row>
    <row r="18" spans="1:32" ht="15.75">
      <c r="A18" s="59">
        <v>57</v>
      </c>
      <c r="B18" s="42" t="s">
        <v>81</v>
      </c>
      <c r="C18" s="26">
        <v>623</v>
      </c>
      <c r="D18" s="21">
        <v>0</v>
      </c>
      <c r="E18" s="30">
        <f t="shared" si="27"/>
        <v>0</v>
      </c>
      <c r="F18" s="33">
        <v>0</v>
      </c>
      <c r="G18" s="8" t="e">
        <f t="shared" si="1"/>
        <v>#DIV/0!</v>
      </c>
      <c r="H18" s="33">
        <v>0</v>
      </c>
      <c r="I18" s="8">
        <f t="shared" si="18"/>
        <v>0</v>
      </c>
      <c r="J18" s="10">
        <f t="shared" si="3"/>
        <v>0</v>
      </c>
      <c r="K18" s="8">
        <v>0</v>
      </c>
      <c r="L18" s="33"/>
      <c r="M18" s="8">
        <v>0</v>
      </c>
      <c r="N18" s="33"/>
      <c r="O18" s="8">
        <v>0</v>
      </c>
      <c r="P18" s="33"/>
      <c r="Q18" s="8">
        <v>0</v>
      </c>
      <c r="R18" s="33"/>
      <c r="S18" s="8">
        <v>0</v>
      </c>
      <c r="T18" s="10">
        <f t="shared" si="9"/>
        <v>0</v>
      </c>
      <c r="U18" s="8">
        <f t="shared" si="23"/>
        <v>0</v>
      </c>
      <c r="V18" s="21"/>
      <c r="W18" s="8">
        <v>0</v>
      </c>
      <c r="X18" s="10"/>
      <c r="Y18" s="8">
        <v>0</v>
      </c>
      <c r="Z18" s="10">
        <v>0</v>
      </c>
      <c r="AA18" s="8">
        <v>0</v>
      </c>
      <c r="AB18" s="10">
        <v>0</v>
      </c>
      <c r="AC18" s="8">
        <v>0</v>
      </c>
      <c r="AD18" s="8">
        <v>0</v>
      </c>
      <c r="AE18" s="10">
        <f t="shared" si="16"/>
        <v>0</v>
      </c>
      <c r="AF18" s="8">
        <v>0</v>
      </c>
    </row>
    <row r="19" spans="1:32" ht="15.75">
      <c r="A19" s="59">
        <v>58</v>
      </c>
      <c r="B19" s="42" t="s">
        <v>82</v>
      </c>
      <c r="C19" s="26">
        <v>116</v>
      </c>
      <c r="D19" s="21">
        <v>15</v>
      </c>
      <c r="E19" s="30">
        <f t="shared" si="27"/>
        <v>12.931034482758621</v>
      </c>
      <c r="F19" s="33"/>
      <c r="G19" s="8">
        <f t="shared" si="1"/>
        <v>0</v>
      </c>
      <c r="H19" s="33"/>
      <c r="I19" s="8">
        <f t="shared" si="18"/>
        <v>0</v>
      </c>
      <c r="J19" s="10">
        <f t="shared" si="3"/>
        <v>0</v>
      </c>
      <c r="K19" s="8">
        <v>0</v>
      </c>
      <c r="L19" s="33"/>
      <c r="M19" s="8">
        <v>0</v>
      </c>
      <c r="N19" s="33"/>
      <c r="O19" s="8">
        <v>0</v>
      </c>
      <c r="P19" s="33"/>
      <c r="Q19" s="8">
        <v>0</v>
      </c>
      <c r="R19" s="33"/>
      <c r="S19" s="8">
        <v>0</v>
      </c>
      <c r="T19" s="10">
        <f t="shared" si="9"/>
        <v>0</v>
      </c>
      <c r="U19" s="8">
        <f t="shared" si="23"/>
        <v>-15</v>
      </c>
      <c r="V19" s="21"/>
      <c r="W19" s="8">
        <f>V19*100/D19</f>
        <v>0</v>
      </c>
      <c r="X19" s="10"/>
      <c r="Y19" s="8" t="e">
        <f t="shared" si="25"/>
        <v>#DIV/0!</v>
      </c>
      <c r="Z19" s="10">
        <v>0</v>
      </c>
      <c r="AA19" s="8">
        <v>0</v>
      </c>
      <c r="AB19" s="10">
        <v>0</v>
      </c>
      <c r="AC19" s="8">
        <v>0</v>
      </c>
      <c r="AD19" s="8">
        <f>AB19*100/D19</f>
        <v>0</v>
      </c>
      <c r="AE19" s="10">
        <f t="shared" si="16"/>
        <v>0</v>
      </c>
      <c r="AF19" s="8">
        <v>0</v>
      </c>
    </row>
    <row r="20" spans="1:32" ht="15.75">
      <c r="A20" s="59">
        <v>59</v>
      </c>
      <c r="B20" s="42" t="s">
        <v>83</v>
      </c>
      <c r="C20" s="26">
        <v>4</v>
      </c>
      <c r="D20" s="26">
        <v>0</v>
      </c>
      <c r="E20" s="30">
        <f t="shared" si="27"/>
        <v>0</v>
      </c>
      <c r="F20" s="33">
        <v>21</v>
      </c>
      <c r="G20" s="8" t="e">
        <f t="shared" si="1"/>
        <v>#DIV/0!</v>
      </c>
      <c r="H20" s="33">
        <v>20</v>
      </c>
      <c r="I20" s="8">
        <f t="shared" si="18"/>
        <v>500</v>
      </c>
      <c r="J20" s="10">
        <f t="shared" si="3"/>
        <v>1</v>
      </c>
      <c r="K20" s="8">
        <f t="shared" si="4"/>
        <v>4.7619047619047619</v>
      </c>
      <c r="L20" s="33"/>
      <c r="M20" s="8">
        <v>0</v>
      </c>
      <c r="N20" s="33"/>
      <c r="O20" s="8">
        <v>0</v>
      </c>
      <c r="P20" s="33"/>
      <c r="Q20" s="8">
        <v>0</v>
      </c>
      <c r="R20" s="33"/>
      <c r="S20" s="8">
        <v>0</v>
      </c>
      <c r="T20" s="10">
        <f t="shared" si="9"/>
        <v>0</v>
      </c>
      <c r="U20" s="8">
        <f t="shared" si="23"/>
        <v>0</v>
      </c>
      <c r="V20" s="21"/>
      <c r="W20" s="8" t="e">
        <f>V20*100/D20</f>
        <v>#DIV/0!</v>
      </c>
      <c r="X20" s="10"/>
      <c r="Y20" s="8" t="e">
        <f t="shared" si="25"/>
        <v>#DIV/0!</v>
      </c>
      <c r="Z20" s="10">
        <v>5</v>
      </c>
      <c r="AA20" s="8" t="e">
        <f t="shared" si="13"/>
        <v>#DIV/0!</v>
      </c>
      <c r="AB20" s="10">
        <v>4</v>
      </c>
      <c r="AC20" s="8">
        <f t="shared" si="14"/>
        <v>80</v>
      </c>
      <c r="AD20" s="8" t="e">
        <f>AB20*100/D20</f>
        <v>#DIV/0!</v>
      </c>
      <c r="AE20" s="10">
        <f t="shared" si="16"/>
        <v>1</v>
      </c>
      <c r="AF20" s="8">
        <f t="shared" si="17"/>
        <v>20</v>
      </c>
    </row>
    <row r="21" spans="1:32" ht="31.5">
      <c r="B21" s="42" t="s">
        <v>73</v>
      </c>
      <c r="C21" s="47">
        <f>SUM(C14:C20)</f>
        <v>7057</v>
      </c>
      <c r="D21" s="45">
        <f>SUM(D14:D20)</f>
        <v>6289</v>
      </c>
      <c r="E21" s="30">
        <f t="shared" si="27"/>
        <v>89.117188607056818</v>
      </c>
      <c r="F21" s="33">
        <f>SUM(F14:F20)</f>
        <v>6108</v>
      </c>
      <c r="G21" s="8">
        <f t="shared" si="1"/>
        <v>97.121958975989827</v>
      </c>
      <c r="H21" s="33">
        <f>SUM(H14:H20)</f>
        <v>5984</v>
      </c>
      <c r="I21" s="8">
        <f t="shared" si="18"/>
        <v>84.795238770015587</v>
      </c>
      <c r="J21" s="33">
        <f>SUM(J14:J20)</f>
        <v>124</v>
      </c>
      <c r="K21" s="8">
        <f t="shared" si="4"/>
        <v>2.0301244269810086</v>
      </c>
      <c r="L21" s="33">
        <f>SUM(L14:L20)</f>
        <v>1806</v>
      </c>
      <c r="M21" s="8">
        <f>L21*100/D21</f>
        <v>28.716807123549053</v>
      </c>
      <c r="N21" s="33">
        <f>SUM(N14:N20)</f>
        <v>1044</v>
      </c>
      <c r="O21" s="8">
        <f>N21*100/D21</f>
        <v>16.600413420257592</v>
      </c>
      <c r="P21" s="33">
        <f>SUM(P14:P20)</f>
        <v>2555</v>
      </c>
      <c r="Q21" s="8">
        <f>P21*100/D21</f>
        <v>40.626490698044201</v>
      </c>
      <c r="R21" s="33">
        <f>SUM(R14:R20)</f>
        <v>869</v>
      </c>
      <c r="S21" s="8">
        <f>R21*100/D21</f>
        <v>13.817777071076483</v>
      </c>
      <c r="T21" s="10">
        <f t="shared" si="9"/>
        <v>6274</v>
      </c>
      <c r="U21" s="8">
        <f t="shared" si="23"/>
        <v>-15</v>
      </c>
      <c r="V21" s="45">
        <f>SUM(V14:V20)</f>
        <v>556</v>
      </c>
      <c r="W21" s="8">
        <f>V21*100/D21</f>
        <v>8.8408332008268413</v>
      </c>
      <c r="X21" s="10">
        <f>SUM(X14:X20)</f>
        <v>538</v>
      </c>
      <c r="Y21" s="8">
        <f t="shared" si="25"/>
        <v>96.762589928057551</v>
      </c>
      <c r="Z21" s="10">
        <f>SUM(Z14:Z20)</f>
        <v>480</v>
      </c>
      <c r="AA21" s="8">
        <f t="shared" si="13"/>
        <v>89.219330855018583</v>
      </c>
      <c r="AB21" s="10">
        <f>SUM(AB14:AB20)</f>
        <v>462</v>
      </c>
      <c r="AC21" s="8">
        <f t="shared" si="14"/>
        <v>96.25</v>
      </c>
      <c r="AD21" s="8">
        <f>AB21*100/D21</f>
        <v>7.3461599618381301</v>
      </c>
      <c r="AE21" s="10">
        <f t="shared" si="16"/>
        <v>18</v>
      </c>
      <c r="AF21" s="8">
        <f t="shared" si="17"/>
        <v>3.75</v>
      </c>
    </row>
    <row r="22" spans="1:32" ht="15.75">
      <c r="B22" s="42" t="s">
        <v>71</v>
      </c>
      <c r="C22" s="25">
        <f>C13+C21</f>
        <v>98490</v>
      </c>
      <c r="D22" s="5">
        <f>D13+D21</f>
        <v>101302</v>
      </c>
      <c r="E22" s="6">
        <f t="shared" si="27"/>
        <v>102.85511219413138</v>
      </c>
      <c r="F22" s="14">
        <f>F13+F21</f>
        <v>98779</v>
      </c>
      <c r="G22" s="8">
        <f t="shared" si="1"/>
        <v>97.509427257112392</v>
      </c>
      <c r="H22" s="14">
        <f>H13+H21</f>
        <v>95404</v>
      </c>
      <c r="I22" s="15">
        <f t="shared" si="18"/>
        <v>96.86668697329678</v>
      </c>
      <c r="J22" s="14">
        <f>J13+J21</f>
        <v>3375</v>
      </c>
      <c r="K22" s="15">
        <f>J22*100/F22</f>
        <v>3.4167181283471182</v>
      </c>
      <c r="L22" s="14">
        <f>L13+L21</f>
        <v>15640</v>
      </c>
      <c r="M22" s="15">
        <f>L22*100/D22</f>
        <v>15.438984422814949</v>
      </c>
      <c r="N22" s="14">
        <f>N13+N21</f>
        <v>10986</v>
      </c>
      <c r="O22" s="15">
        <f>N22*100/D22</f>
        <v>10.844800694951729</v>
      </c>
      <c r="P22" s="14">
        <f>P13+P21</f>
        <v>53467</v>
      </c>
      <c r="Q22" s="15">
        <f>P22*100/D22</f>
        <v>52.779806913979982</v>
      </c>
      <c r="R22" s="14">
        <f>R13+R21</f>
        <v>21194</v>
      </c>
      <c r="S22" s="15">
        <f>R22*100/D22</f>
        <v>20.921600758129159</v>
      </c>
      <c r="T22" s="10">
        <f t="shared" si="9"/>
        <v>101287</v>
      </c>
      <c r="U22" s="8">
        <f t="shared" si="23"/>
        <v>-15</v>
      </c>
      <c r="V22" s="23">
        <f>V13+V21</f>
        <v>33162</v>
      </c>
      <c r="W22" s="15">
        <f>V22*100/D22</f>
        <v>32.735780142544073</v>
      </c>
      <c r="X22" s="32">
        <f>X13+X21</f>
        <v>31072</v>
      </c>
      <c r="Y22" s="15">
        <f t="shared" si="25"/>
        <v>93.69760569326337</v>
      </c>
      <c r="Z22" s="32">
        <f>Z13+Z21</f>
        <v>30132</v>
      </c>
      <c r="AA22" s="8">
        <f t="shared" si="13"/>
        <v>96.974768280123584</v>
      </c>
      <c r="AB22" s="32">
        <f>AB13+AB21</f>
        <v>29226</v>
      </c>
      <c r="AC22" s="15">
        <f t="shared" si="14"/>
        <v>96.993229788928716</v>
      </c>
      <c r="AD22" s="15">
        <f>AB22*100/D22</f>
        <v>28.850368205958421</v>
      </c>
      <c r="AE22" s="32">
        <f t="shared" si="16"/>
        <v>906</v>
      </c>
      <c r="AF22" s="15">
        <f t="shared" si="17"/>
        <v>3.0067702110712862</v>
      </c>
    </row>
    <row r="23" spans="1:32" ht="15.75">
      <c r="B23" s="65" t="s">
        <v>116</v>
      </c>
      <c r="C23" s="57">
        <v>344545</v>
      </c>
      <c r="D23" s="39"/>
      <c r="E23" s="6">
        <f>D23*100/C23</f>
        <v>0</v>
      </c>
      <c r="F23" s="39"/>
      <c r="G23" s="39"/>
      <c r="H23" s="39"/>
      <c r="I23" s="39"/>
      <c r="J23" s="39"/>
      <c r="K23" s="39"/>
      <c r="L23" s="39"/>
      <c r="M23" s="15" t="e">
        <f>L23*100/D23</f>
        <v>#DIV/0!</v>
      </c>
      <c r="N23" s="39"/>
      <c r="O23" s="15" t="e">
        <f>N23*100/D23</f>
        <v>#DIV/0!</v>
      </c>
      <c r="P23" s="39"/>
      <c r="Q23" s="15" t="e">
        <f>P23*100/D23</f>
        <v>#DIV/0!</v>
      </c>
      <c r="R23" s="39"/>
      <c r="S23" s="15" t="e">
        <f>R23*100/D23</f>
        <v>#DIV/0!</v>
      </c>
      <c r="T23" s="10">
        <f t="shared" si="9"/>
        <v>0</v>
      </c>
      <c r="U23" s="8">
        <f t="shared" si="23"/>
        <v>0</v>
      </c>
      <c r="V23" s="39"/>
      <c r="W23" s="15" t="e">
        <f>V23*100/D23</f>
        <v>#DIV/0!</v>
      </c>
      <c r="X23" s="39"/>
      <c r="Y23" s="15" t="e">
        <f t="shared" si="25"/>
        <v>#DIV/0!</v>
      </c>
      <c r="Z23" s="27"/>
      <c r="AA23" s="27"/>
      <c r="AB23" s="27"/>
      <c r="AC23" s="27"/>
      <c r="AD23" s="27"/>
      <c r="AE23" s="27"/>
      <c r="AF23" s="27"/>
    </row>
    <row r="24" spans="1:32">
      <c r="D24" s="44"/>
      <c r="E24" s="41"/>
      <c r="G24" s="50">
        <f>F22*100/C22</f>
        <v>100.29343080515788</v>
      </c>
      <c r="H24" s="43"/>
    </row>
    <row r="25" spans="1:32">
      <c r="D25" s="44">
        <v>334417</v>
      </c>
      <c r="H25" s="43"/>
      <c r="P25" s="43">
        <f>L22+N22+P22+R22</f>
        <v>101287</v>
      </c>
      <c r="X25" s="1">
        <v>95816</v>
      </c>
      <c r="Z25" s="43"/>
    </row>
    <row r="26" spans="1:32" ht="30">
      <c r="D26" s="44">
        <v>355</v>
      </c>
      <c r="G26" s="1" t="s">
        <v>132</v>
      </c>
      <c r="H26" s="43"/>
      <c r="J26" s="1" t="s">
        <v>133</v>
      </c>
      <c r="X26" s="1">
        <v>4</v>
      </c>
    </row>
    <row r="27" spans="1:32">
      <c r="D27" s="44">
        <v>15</v>
      </c>
      <c r="G27" s="1">
        <v>315891</v>
      </c>
      <c r="H27" s="50">
        <f>G27*100/C22</f>
        <v>320.7340846786476</v>
      </c>
      <c r="J27" s="1">
        <v>308314</v>
      </c>
    </row>
    <row r="28" spans="1:32">
      <c r="D28" s="44">
        <f>SUM(D25:D27)</f>
        <v>334787</v>
      </c>
      <c r="G28" s="1">
        <v>89298</v>
      </c>
      <c r="J28" s="1">
        <v>85904</v>
      </c>
      <c r="L28" s="43"/>
      <c r="N28" s="43"/>
      <c r="P28" s="43"/>
      <c r="R28" s="43"/>
      <c r="X28" s="1">
        <f>SUM(X25:X26)</f>
        <v>95820</v>
      </c>
      <c r="Y28" s="50"/>
    </row>
    <row r="29" spans="1:32">
      <c r="D29" s="44"/>
    </row>
    <row r="30" spans="1:32">
      <c r="D30" s="44"/>
    </row>
    <row r="31" spans="1:32">
      <c r="D31" s="44"/>
    </row>
    <row r="32" spans="1:32">
      <c r="D32" s="44"/>
    </row>
    <row r="33" spans="4:4">
      <c r="D33" s="44"/>
    </row>
    <row r="34" spans="4:4">
      <c r="D34" s="44"/>
    </row>
    <row r="35" spans="4:4">
      <c r="D35" s="44"/>
    </row>
  </sheetData>
  <mergeCells count="17">
    <mergeCell ref="P3:Q3"/>
    <mergeCell ref="R3:S3"/>
    <mergeCell ref="AD2:AD3"/>
    <mergeCell ref="AE2:AF3"/>
    <mergeCell ref="AB2:AC3"/>
    <mergeCell ref="L2:S2"/>
    <mergeCell ref="V2:W3"/>
    <mergeCell ref="X2:Y3"/>
    <mergeCell ref="Z2:AA3"/>
    <mergeCell ref="L3:M3"/>
    <mergeCell ref="N3:O3"/>
    <mergeCell ref="B2:B4"/>
    <mergeCell ref="C2:E2"/>
    <mergeCell ref="F2:G3"/>
    <mergeCell ref="H2:I3"/>
    <mergeCell ref="J2:K3"/>
    <mergeCell ref="D3:E3"/>
  </mergeCells>
  <phoneticPr fontId="13" type="noConversion"/>
  <pageMargins left="0.11811023622047245" right="0" top="0" bottom="0" header="0.31496062992125984" footer="0.31496062992125984"/>
  <pageSetup paperSize="9" scale="11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2"/>
  <sheetViews>
    <sheetView workbookViewId="0">
      <pane ySplit="4" topLeftCell="A13" activePane="bottomLeft" state="frozen"/>
      <selection pane="bottomLeft" activeCell="AV19" sqref="AV19"/>
    </sheetView>
  </sheetViews>
  <sheetFormatPr defaultColWidth="10.28515625" defaultRowHeight="15"/>
  <cols>
    <col min="1" max="1" width="4.140625" style="1" customWidth="1"/>
    <col min="2" max="2" width="31.7109375" style="1" customWidth="1"/>
    <col min="3" max="3" width="8.85546875" style="1" customWidth="1"/>
    <col min="4" max="4" width="8.42578125" style="1" customWidth="1"/>
    <col min="5" max="5" width="6.28515625" style="1" customWidth="1"/>
    <col min="6" max="6" width="8.140625" style="1" customWidth="1"/>
    <col min="7" max="7" width="10" style="1" customWidth="1"/>
    <col min="8" max="8" width="8.140625" style="1" customWidth="1"/>
    <col min="9" max="9" width="8" style="1" customWidth="1"/>
    <col min="10" max="10" width="7.140625" style="1" customWidth="1"/>
    <col min="11" max="11" width="7.85546875" style="1" customWidth="1"/>
    <col min="12" max="12" width="6.28515625" style="1" customWidth="1"/>
    <col min="13" max="13" width="7.140625" style="1" customWidth="1"/>
    <col min="14" max="14" width="6.28515625" style="1" customWidth="1"/>
    <col min="15" max="15" width="7.5703125" style="1" customWidth="1"/>
    <col min="16" max="16" width="6.28515625" style="1" customWidth="1"/>
    <col min="17" max="17" width="7.7109375" style="1" customWidth="1"/>
    <col min="18" max="18" width="6.28515625" style="1" customWidth="1"/>
    <col min="19" max="19" width="7.5703125" style="1" customWidth="1"/>
    <col min="20" max="20" width="6.28515625" style="1" customWidth="1"/>
    <col min="21" max="21" width="7.140625" style="1" customWidth="1"/>
    <col min="22" max="22" width="6.28515625" style="1" customWidth="1"/>
    <col min="23" max="23" width="9.28515625" style="1" customWidth="1"/>
    <col min="24" max="24" width="9.5703125" style="1" customWidth="1"/>
    <col min="25" max="25" width="8.140625" style="1" customWidth="1"/>
    <col min="26" max="26" width="6.28515625" style="1" customWidth="1"/>
    <col min="27" max="27" width="7" style="1" customWidth="1"/>
    <col min="28" max="29" width="6.28515625" style="1" customWidth="1"/>
    <col min="30" max="30" width="8.5703125" style="1" customWidth="1"/>
    <col min="31" max="31" width="7.5703125" style="1" customWidth="1"/>
    <col min="32" max="32" width="8.5703125" style="1" customWidth="1"/>
    <col min="33" max="33" width="6.28515625" style="1" customWidth="1"/>
    <col min="34" max="34" width="12.140625" style="1" customWidth="1"/>
    <col min="35" max="36" width="6.28515625" style="1" customWidth="1"/>
    <col min="37" max="37" width="8.7109375" style="1" customWidth="1"/>
    <col min="38" max="38" width="7.140625" style="1" customWidth="1"/>
    <col min="39" max="39" width="9.28515625" style="1" customWidth="1"/>
    <col min="40" max="40" width="7.140625" style="1" customWidth="1"/>
    <col min="41" max="41" width="6.85546875" style="1" customWidth="1"/>
    <col min="42" max="42" width="8.7109375" style="1" customWidth="1"/>
    <col min="43" max="43" width="7.28515625" style="1" customWidth="1"/>
    <col min="44" max="62" width="9" style="1" customWidth="1"/>
    <col min="63" max="63" width="6.28515625" style="1" customWidth="1"/>
    <col min="64" max="64" width="9" style="1" customWidth="1"/>
    <col min="65" max="65" width="6.5703125" style="1" customWidth="1"/>
    <col min="66" max="68" width="8.85546875" style="1" customWidth="1"/>
    <col min="69" max="69" width="7" style="1" customWidth="1"/>
    <col min="70" max="71" width="9.5703125" style="1" customWidth="1"/>
    <col min="72" max="72" width="10.140625" style="1" customWidth="1"/>
    <col min="73" max="73" width="12" style="1" customWidth="1"/>
    <col min="74" max="74" width="7" style="1" customWidth="1"/>
    <col min="75" max="77" width="11" style="1" customWidth="1"/>
    <col min="78" max="78" width="10" style="1" customWidth="1"/>
    <col min="79" max="79" width="16.85546875" style="1" customWidth="1"/>
    <col min="80" max="80" width="10.28515625" style="1"/>
    <col min="81" max="81" width="11.5703125" style="1" bestFit="1" customWidth="1"/>
    <col min="82" max="82" width="10.140625" style="1" customWidth="1"/>
    <col min="83" max="83" width="11.5703125" style="1" customWidth="1"/>
    <col min="84" max="85" width="10.28515625" style="1"/>
    <col min="86" max="86" width="13.140625" style="1" bestFit="1" customWidth="1"/>
    <col min="87" max="88" width="13.140625" style="1" customWidth="1"/>
    <col min="89" max="89" width="10.85546875" style="1" customWidth="1"/>
    <col min="90" max="90" width="10.28515625" style="1"/>
    <col min="91" max="91" width="13.140625" style="1" bestFit="1" customWidth="1"/>
    <col min="92" max="92" width="13.140625" style="1" customWidth="1"/>
    <col min="93" max="93" width="8.7109375" style="1" customWidth="1"/>
    <col min="94" max="95" width="13" style="1" customWidth="1"/>
    <col min="96" max="96" width="10.7109375" style="1" customWidth="1"/>
    <col min="97" max="97" width="9.7109375" style="1" customWidth="1"/>
    <col min="98" max="98" width="11.85546875" style="1" customWidth="1"/>
    <col min="99" max="99" width="9.5703125" style="1" customWidth="1"/>
    <col min="100" max="100" width="85.7109375" style="1" customWidth="1"/>
    <col min="101" max="101" width="38" style="1" customWidth="1"/>
    <col min="102" max="16384" width="10.28515625" style="1"/>
  </cols>
  <sheetData>
    <row r="1" spans="1:101" ht="42.75" customHeight="1">
      <c r="B1" s="117" t="s">
        <v>125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</row>
    <row r="2" spans="1:101" s="3" customFormat="1" ht="36" customHeight="1">
      <c r="B2" s="141" t="s">
        <v>68</v>
      </c>
      <c r="C2" s="134" t="s">
        <v>9</v>
      </c>
      <c r="D2" s="135"/>
      <c r="E2" s="136"/>
      <c r="F2" s="126" t="s">
        <v>119</v>
      </c>
      <c r="G2" s="126" t="s">
        <v>120</v>
      </c>
      <c r="H2" s="128"/>
      <c r="I2" s="126" t="s">
        <v>135</v>
      </c>
      <c r="J2" s="128"/>
      <c r="K2" s="126" t="s">
        <v>112</v>
      </c>
      <c r="L2" s="128"/>
      <c r="M2" s="126" t="s">
        <v>113</v>
      </c>
      <c r="N2" s="128"/>
      <c r="O2" s="144" t="s">
        <v>104</v>
      </c>
      <c r="P2" s="144"/>
      <c r="Q2" s="144"/>
      <c r="R2" s="144"/>
      <c r="S2" s="144"/>
      <c r="T2" s="144"/>
      <c r="U2" s="144"/>
      <c r="V2" s="144"/>
      <c r="W2" s="139" t="s">
        <v>138</v>
      </c>
      <c r="X2" s="139" t="s">
        <v>137</v>
      </c>
      <c r="Y2" s="126" t="s">
        <v>69</v>
      </c>
      <c r="Z2" s="128"/>
      <c r="AA2" s="126" t="s">
        <v>103</v>
      </c>
      <c r="AB2" s="128"/>
      <c r="AC2" s="139" t="s">
        <v>139</v>
      </c>
      <c r="AD2" s="126" t="s">
        <v>115</v>
      </c>
      <c r="AE2" s="128"/>
      <c r="AF2" s="126" t="s">
        <v>114</v>
      </c>
      <c r="AG2" s="128"/>
      <c r="AH2" s="139" t="s">
        <v>136</v>
      </c>
      <c r="AI2" s="126" t="s">
        <v>113</v>
      </c>
      <c r="AJ2" s="128"/>
      <c r="AK2" s="126" t="s">
        <v>10</v>
      </c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8"/>
      <c r="BG2" s="126" t="s">
        <v>109</v>
      </c>
      <c r="BH2" s="128"/>
      <c r="BI2" s="126" t="s">
        <v>110</v>
      </c>
      <c r="BJ2" s="128"/>
      <c r="BK2" s="134" t="s">
        <v>11</v>
      </c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6"/>
      <c r="CF2" s="115" t="s">
        <v>95</v>
      </c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55"/>
      <c r="CT2" s="147" t="s">
        <v>117</v>
      </c>
      <c r="CU2" s="147"/>
    </row>
    <row r="3" spans="1:101" s="2" customFormat="1" ht="75.75" customHeight="1">
      <c r="B3" s="142"/>
      <c r="C3" s="107" t="s">
        <v>0</v>
      </c>
      <c r="D3" s="148" t="s">
        <v>134</v>
      </c>
      <c r="E3" s="149"/>
      <c r="F3" s="137"/>
      <c r="G3" s="137"/>
      <c r="H3" s="138"/>
      <c r="I3" s="137"/>
      <c r="J3" s="138"/>
      <c r="K3" s="137"/>
      <c r="L3" s="138"/>
      <c r="M3" s="137"/>
      <c r="N3" s="138"/>
      <c r="O3" s="150" t="s">
        <v>105</v>
      </c>
      <c r="P3" s="150"/>
      <c r="Q3" s="150" t="s">
        <v>106</v>
      </c>
      <c r="R3" s="150"/>
      <c r="S3" s="150" t="s">
        <v>108</v>
      </c>
      <c r="T3" s="150"/>
      <c r="U3" s="150" t="s">
        <v>107</v>
      </c>
      <c r="V3" s="150"/>
      <c r="W3" s="140"/>
      <c r="X3" s="140"/>
      <c r="Y3" s="137"/>
      <c r="Z3" s="138"/>
      <c r="AA3" s="137"/>
      <c r="AB3" s="138"/>
      <c r="AC3" s="140"/>
      <c r="AD3" s="137"/>
      <c r="AE3" s="138"/>
      <c r="AF3" s="137"/>
      <c r="AG3" s="138"/>
      <c r="AH3" s="140"/>
      <c r="AI3" s="137"/>
      <c r="AJ3" s="138"/>
      <c r="AK3" s="129" t="s">
        <v>2</v>
      </c>
      <c r="AL3" s="129"/>
      <c r="AM3" s="130" t="s">
        <v>70</v>
      </c>
      <c r="AN3" s="132"/>
      <c r="AO3" s="129" t="s">
        <v>3</v>
      </c>
      <c r="AP3" s="129"/>
      <c r="AQ3" s="129" t="s">
        <v>4</v>
      </c>
      <c r="AR3" s="129"/>
      <c r="AS3" s="145" t="s">
        <v>101</v>
      </c>
      <c r="AT3" s="146"/>
      <c r="AU3" s="145" t="s">
        <v>102</v>
      </c>
      <c r="AV3" s="146"/>
      <c r="AW3" s="129" t="s">
        <v>126</v>
      </c>
      <c r="AX3" s="129"/>
      <c r="AY3" s="129" t="s">
        <v>127</v>
      </c>
      <c r="AZ3" s="129"/>
      <c r="BA3" s="129" t="s">
        <v>128</v>
      </c>
      <c r="BB3" s="129"/>
      <c r="BC3" s="130" t="s">
        <v>151</v>
      </c>
      <c r="BD3" s="132"/>
      <c r="BE3" s="129" t="s">
        <v>129</v>
      </c>
      <c r="BF3" s="129"/>
      <c r="BG3" s="137"/>
      <c r="BH3" s="138"/>
      <c r="BI3" s="137"/>
      <c r="BJ3" s="138"/>
      <c r="BK3" s="133" t="s">
        <v>5</v>
      </c>
      <c r="BL3" s="133"/>
      <c r="BM3" s="133" t="s">
        <v>6</v>
      </c>
      <c r="BN3" s="133"/>
      <c r="BO3" s="130" t="s">
        <v>88</v>
      </c>
      <c r="BP3" s="132"/>
      <c r="BQ3" s="130" t="s">
        <v>86</v>
      </c>
      <c r="BR3" s="131"/>
      <c r="BS3" s="132"/>
      <c r="BT3" s="130" t="s">
        <v>94</v>
      </c>
      <c r="BU3" s="132"/>
      <c r="BV3" s="130" t="s">
        <v>7</v>
      </c>
      <c r="BW3" s="131"/>
      <c r="BX3" s="132"/>
      <c r="BY3" s="133" t="s">
        <v>87</v>
      </c>
      <c r="BZ3" s="133"/>
      <c r="CA3" s="133"/>
      <c r="CB3" s="121" t="s">
        <v>91</v>
      </c>
      <c r="CC3" s="122"/>
      <c r="CD3" s="122"/>
      <c r="CE3" s="123"/>
      <c r="CF3" s="124" t="s">
        <v>96</v>
      </c>
      <c r="CG3" s="125"/>
      <c r="CH3" s="125"/>
      <c r="CI3" s="104"/>
      <c r="CJ3" s="104"/>
      <c r="CK3" s="104"/>
      <c r="CL3" s="121" t="s">
        <v>97</v>
      </c>
      <c r="CM3" s="122"/>
      <c r="CN3" s="122"/>
      <c r="CO3" s="122"/>
      <c r="CP3" s="122"/>
      <c r="CQ3" s="122"/>
      <c r="CR3" s="122"/>
      <c r="CS3" s="123"/>
      <c r="CT3" s="147"/>
      <c r="CU3" s="147"/>
    </row>
    <row r="4" spans="1:101" ht="78" customHeight="1">
      <c r="B4" s="143"/>
      <c r="C4" s="16" t="s">
        <v>1</v>
      </c>
      <c r="D4" s="16" t="s">
        <v>1</v>
      </c>
      <c r="E4" s="16" t="s">
        <v>8</v>
      </c>
      <c r="F4" s="16" t="s">
        <v>1</v>
      </c>
      <c r="G4" s="16" t="s">
        <v>1</v>
      </c>
      <c r="H4" s="16" t="s">
        <v>8</v>
      </c>
      <c r="I4" s="16" t="s">
        <v>1</v>
      </c>
      <c r="J4" s="16" t="s">
        <v>8</v>
      </c>
      <c r="K4" s="16" t="s">
        <v>1</v>
      </c>
      <c r="L4" s="16" t="s">
        <v>8</v>
      </c>
      <c r="M4" s="16" t="s">
        <v>1</v>
      </c>
      <c r="N4" s="16" t="s">
        <v>8</v>
      </c>
      <c r="O4" s="16" t="s">
        <v>1</v>
      </c>
      <c r="P4" s="16" t="s">
        <v>8</v>
      </c>
      <c r="Q4" s="16" t="s">
        <v>1</v>
      </c>
      <c r="R4" s="16" t="s">
        <v>8</v>
      </c>
      <c r="S4" s="16" t="s">
        <v>1</v>
      </c>
      <c r="T4" s="16" t="s">
        <v>8</v>
      </c>
      <c r="U4" s="16" t="s">
        <v>1</v>
      </c>
      <c r="V4" s="16" t="s">
        <v>8</v>
      </c>
      <c r="W4" s="16" t="s">
        <v>1</v>
      </c>
      <c r="X4" s="16" t="s">
        <v>8</v>
      </c>
      <c r="Y4" s="16" t="s">
        <v>1</v>
      </c>
      <c r="Z4" s="16" t="s">
        <v>8</v>
      </c>
      <c r="AA4" s="16" t="s">
        <v>1</v>
      </c>
      <c r="AB4" s="16" t="s">
        <v>8</v>
      </c>
      <c r="AC4" s="16" t="s">
        <v>8</v>
      </c>
      <c r="AD4" s="16" t="s">
        <v>1</v>
      </c>
      <c r="AE4" s="16" t="s">
        <v>8</v>
      </c>
      <c r="AF4" s="16" t="s">
        <v>1</v>
      </c>
      <c r="AG4" s="16" t="s">
        <v>8</v>
      </c>
      <c r="AH4" s="16" t="s">
        <v>8</v>
      </c>
      <c r="AI4" s="16" t="s">
        <v>1</v>
      </c>
      <c r="AJ4" s="16" t="s">
        <v>8</v>
      </c>
      <c r="AK4" s="16" t="s">
        <v>1</v>
      </c>
      <c r="AL4" s="16" t="s">
        <v>12</v>
      </c>
      <c r="AM4" s="16" t="s">
        <v>1</v>
      </c>
      <c r="AN4" s="16" t="s">
        <v>8</v>
      </c>
      <c r="AO4" s="16" t="s">
        <v>1</v>
      </c>
      <c r="AP4" s="16" t="s">
        <v>13</v>
      </c>
      <c r="AQ4" s="16" t="s">
        <v>1</v>
      </c>
      <c r="AR4" s="16" t="s">
        <v>14</v>
      </c>
      <c r="AS4" s="16" t="s">
        <v>1</v>
      </c>
      <c r="AT4" s="16" t="s">
        <v>8</v>
      </c>
      <c r="AU4" s="16" t="s">
        <v>1</v>
      </c>
      <c r="AV4" s="16" t="s">
        <v>8</v>
      </c>
      <c r="AW4" s="16" t="s">
        <v>1</v>
      </c>
      <c r="AX4" s="16" t="s">
        <v>8</v>
      </c>
      <c r="AY4" s="16" t="s">
        <v>1</v>
      </c>
      <c r="AZ4" s="16" t="s">
        <v>8</v>
      </c>
      <c r="BA4" s="16" t="s">
        <v>1</v>
      </c>
      <c r="BB4" s="16" t="s">
        <v>8</v>
      </c>
      <c r="BC4" s="16" t="s">
        <v>1</v>
      </c>
      <c r="BD4" s="16" t="s">
        <v>8</v>
      </c>
      <c r="BE4" s="16" t="s">
        <v>1</v>
      </c>
      <c r="BF4" s="16" t="s">
        <v>8</v>
      </c>
      <c r="BG4" s="16" t="s">
        <v>1</v>
      </c>
      <c r="BH4" s="16" t="s">
        <v>8</v>
      </c>
      <c r="BI4" s="16" t="s">
        <v>1</v>
      </c>
      <c r="BJ4" s="16" t="s">
        <v>8</v>
      </c>
      <c r="BK4" s="16" t="s">
        <v>1</v>
      </c>
      <c r="BL4" s="16" t="s">
        <v>15</v>
      </c>
      <c r="BM4" s="16" t="s">
        <v>1</v>
      </c>
      <c r="BN4" s="16" t="s">
        <v>18</v>
      </c>
      <c r="BO4" s="16" t="s">
        <v>1</v>
      </c>
      <c r="BP4" s="16" t="s">
        <v>8</v>
      </c>
      <c r="BQ4" s="16" t="s">
        <v>1</v>
      </c>
      <c r="BR4" s="16" t="s">
        <v>16</v>
      </c>
      <c r="BS4" s="16" t="s">
        <v>89</v>
      </c>
      <c r="BT4" s="16" t="s">
        <v>1</v>
      </c>
      <c r="BU4" s="16" t="s">
        <v>90</v>
      </c>
      <c r="BV4" s="16" t="s">
        <v>1</v>
      </c>
      <c r="BW4" s="16" t="s">
        <v>17</v>
      </c>
      <c r="BX4" s="16" t="s">
        <v>84</v>
      </c>
      <c r="BY4" s="16" t="s">
        <v>1</v>
      </c>
      <c r="BZ4" s="16" t="s">
        <v>93</v>
      </c>
      <c r="CA4" s="29" t="s">
        <v>85</v>
      </c>
      <c r="CB4" s="28" t="s">
        <v>1</v>
      </c>
      <c r="CC4" s="28" t="s">
        <v>92</v>
      </c>
      <c r="CD4" s="37" t="s">
        <v>111</v>
      </c>
      <c r="CE4" s="28" t="s">
        <v>100</v>
      </c>
      <c r="CF4" s="16" t="s">
        <v>1</v>
      </c>
      <c r="CG4" s="16" t="s">
        <v>124</v>
      </c>
      <c r="CH4" s="16" t="s">
        <v>92</v>
      </c>
      <c r="CI4" s="16" t="s">
        <v>165</v>
      </c>
      <c r="CJ4" s="16" t="s">
        <v>166</v>
      </c>
      <c r="CK4" s="37" t="s">
        <v>111</v>
      </c>
      <c r="CL4" s="16" t="s">
        <v>99</v>
      </c>
      <c r="CM4" s="16" t="s">
        <v>92</v>
      </c>
      <c r="CN4" s="29" t="s">
        <v>98</v>
      </c>
      <c r="CO4" s="29" t="s">
        <v>123</v>
      </c>
      <c r="CP4" s="16" t="s">
        <v>165</v>
      </c>
      <c r="CQ4" s="16" t="s">
        <v>166</v>
      </c>
      <c r="CR4" s="37" t="s">
        <v>111</v>
      </c>
      <c r="CS4" s="29" t="s">
        <v>123</v>
      </c>
      <c r="CT4" s="24" t="s">
        <v>141</v>
      </c>
      <c r="CU4" s="24" t="s">
        <v>118</v>
      </c>
    </row>
    <row r="5" spans="1:101" ht="17.25" customHeight="1">
      <c r="B5" s="48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6">
        <v>32</v>
      </c>
      <c r="AH5" s="16">
        <v>33</v>
      </c>
      <c r="AI5" s="16">
        <v>34</v>
      </c>
      <c r="AJ5" s="16">
        <v>35</v>
      </c>
      <c r="AK5" s="16">
        <v>36</v>
      </c>
      <c r="AL5" s="16">
        <v>37</v>
      </c>
      <c r="AM5" s="16">
        <v>38</v>
      </c>
      <c r="AN5" s="16">
        <v>39</v>
      </c>
      <c r="AO5" s="16">
        <v>40</v>
      </c>
      <c r="AP5" s="16">
        <v>41</v>
      </c>
      <c r="AQ5" s="16">
        <v>42</v>
      </c>
      <c r="AR5" s="16">
        <v>43</v>
      </c>
      <c r="AS5" s="16">
        <v>44</v>
      </c>
      <c r="AT5" s="16">
        <v>45</v>
      </c>
      <c r="AU5" s="16">
        <v>46</v>
      </c>
      <c r="AV5" s="16">
        <v>47</v>
      </c>
      <c r="AW5" s="16">
        <v>48</v>
      </c>
      <c r="AX5" s="16">
        <v>49</v>
      </c>
      <c r="AY5" s="16">
        <v>50</v>
      </c>
      <c r="AZ5" s="16">
        <v>51</v>
      </c>
      <c r="BA5" s="16">
        <v>52</v>
      </c>
      <c r="BB5" s="16">
        <v>53</v>
      </c>
      <c r="BC5" s="16">
        <v>54</v>
      </c>
      <c r="BD5" s="16">
        <v>55</v>
      </c>
      <c r="BE5" s="16">
        <v>56</v>
      </c>
      <c r="BF5" s="16">
        <v>57</v>
      </c>
      <c r="BG5" s="16">
        <v>58</v>
      </c>
      <c r="BH5" s="16">
        <v>59</v>
      </c>
      <c r="BI5" s="16">
        <v>60</v>
      </c>
      <c r="BJ5" s="16">
        <v>61</v>
      </c>
      <c r="BK5" s="16">
        <v>62</v>
      </c>
      <c r="BL5" s="16">
        <v>63</v>
      </c>
      <c r="BM5" s="16">
        <v>64</v>
      </c>
      <c r="BN5" s="16">
        <v>65</v>
      </c>
      <c r="BO5" s="16">
        <v>66</v>
      </c>
      <c r="BP5" s="16">
        <v>67</v>
      </c>
      <c r="BQ5" s="16">
        <v>68</v>
      </c>
      <c r="BR5" s="16">
        <v>69</v>
      </c>
      <c r="BS5" s="16">
        <v>70</v>
      </c>
      <c r="BT5" s="16">
        <v>71</v>
      </c>
      <c r="BU5" s="16">
        <v>72</v>
      </c>
      <c r="BV5" s="16">
        <v>73</v>
      </c>
      <c r="BW5" s="16">
        <v>74</v>
      </c>
      <c r="BX5" s="16">
        <v>75</v>
      </c>
      <c r="BY5" s="16">
        <v>76</v>
      </c>
      <c r="BZ5" s="16">
        <v>77</v>
      </c>
      <c r="CA5" s="16">
        <v>78</v>
      </c>
      <c r="CB5" s="16">
        <v>79</v>
      </c>
      <c r="CC5" s="16">
        <v>80</v>
      </c>
      <c r="CD5" s="16">
        <v>81</v>
      </c>
      <c r="CE5" s="16">
        <v>82</v>
      </c>
      <c r="CF5" s="16">
        <v>83</v>
      </c>
      <c r="CG5" s="16">
        <v>84</v>
      </c>
      <c r="CH5" s="16">
        <v>85</v>
      </c>
      <c r="CI5" s="16">
        <v>86</v>
      </c>
      <c r="CJ5" s="16">
        <v>87</v>
      </c>
      <c r="CK5" s="16">
        <v>88</v>
      </c>
      <c r="CL5" s="16">
        <v>89</v>
      </c>
      <c r="CM5" s="16">
        <v>90</v>
      </c>
      <c r="CN5" s="16">
        <v>91</v>
      </c>
      <c r="CO5" s="16">
        <v>92</v>
      </c>
      <c r="CP5" s="16">
        <v>93</v>
      </c>
      <c r="CQ5" s="16">
        <v>94</v>
      </c>
      <c r="CR5" s="16">
        <v>95</v>
      </c>
      <c r="CS5" s="16">
        <v>96</v>
      </c>
      <c r="CT5" s="16">
        <v>97</v>
      </c>
      <c r="CU5" s="16">
        <v>98</v>
      </c>
    </row>
    <row r="6" spans="1:101" ht="32.25" customHeight="1">
      <c r="A6" s="58">
        <v>1</v>
      </c>
      <c r="B6" s="7" t="s">
        <v>19</v>
      </c>
      <c r="C6" s="106">
        <v>4695</v>
      </c>
      <c r="D6" s="106">
        <v>4397</v>
      </c>
      <c r="E6" s="8">
        <f t="shared" ref="E6:E18" si="0">D6*100/C6</f>
        <v>93.652822151224711</v>
      </c>
      <c r="F6" s="10">
        <v>714</v>
      </c>
      <c r="G6" s="10">
        <f t="shared" ref="G6:G20" si="1">D6+F6</f>
        <v>5111</v>
      </c>
      <c r="H6" s="8">
        <f t="shared" ref="H6:H20" si="2">G6*100/C6</f>
        <v>108.8604898828541</v>
      </c>
      <c r="I6" s="10">
        <v>5085</v>
      </c>
      <c r="J6" s="8">
        <f>I6*100/G6</f>
        <v>99.491293288984537</v>
      </c>
      <c r="K6" s="10">
        <v>4999</v>
      </c>
      <c r="L6" s="8">
        <f t="shared" ref="L6:L19" si="3">K6*100/C6</f>
        <v>106.47497337593184</v>
      </c>
      <c r="M6" s="10">
        <f>I6-K6</f>
        <v>86</v>
      </c>
      <c r="N6" s="8">
        <f>M6*100/I6</f>
        <v>1.6912487708947885</v>
      </c>
      <c r="O6" s="10">
        <v>1757</v>
      </c>
      <c r="P6" s="8">
        <f t="shared" ref="P6:P19" si="4">O6*100/D6</f>
        <v>39.959062997498293</v>
      </c>
      <c r="Q6" s="10">
        <v>70</v>
      </c>
      <c r="R6" s="8">
        <f t="shared" ref="R6:R19" si="5">Q6*100/D6</f>
        <v>1.5919945417329997</v>
      </c>
      <c r="S6" s="10">
        <v>2259</v>
      </c>
      <c r="T6" s="8">
        <f t="shared" ref="T6:T19" si="6">S6*100/D6</f>
        <v>51.375938139640667</v>
      </c>
      <c r="U6" s="10">
        <v>311</v>
      </c>
      <c r="V6" s="8">
        <f t="shared" ref="V6:V19" si="7">U6*100/D6</f>
        <v>7.0730043211280416</v>
      </c>
      <c r="W6" s="10">
        <f>O6+Q6+S6+U6</f>
        <v>4397</v>
      </c>
      <c r="X6" s="8">
        <f>W6-D6</f>
        <v>0</v>
      </c>
      <c r="Y6" s="10">
        <v>1084</v>
      </c>
      <c r="Z6" s="8">
        <f t="shared" ref="Z6:Z19" si="8">Y6*100/D6</f>
        <v>24.653172617693883</v>
      </c>
      <c r="AA6" s="10">
        <v>1084</v>
      </c>
      <c r="AB6" s="8">
        <f t="shared" ref="AB6:AB14" si="9">AA6*100/Y6</f>
        <v>100</v>
      </c>
      <c r="AC6" s="8">
        <f>AA6*100/D6</f>
        <v>24.653172617693883</v>
      </c>
      <c r="AD6" s="10">
        <v>1055</v>
      </c>
      <c r="AE6" s="8">
        <f>AD6*100/AA6</f>
        <v>97.32472324723247</v>
      </c>
      <c r="AF6" s="10">
        <v>1034</v>
      </c>
      <c r="AG6" s="8">
        <f>AF6*100/AD6</f>
        <v>98.009478672985779</v>
      </c>
      <c r="AH6" s="8">
        <f t="shared" ref="AH6:AH19" si="10">AF6*100/D6</f>
        <v>23.51603365931317</v>
      </c>
      <c r="AI6" s="10">
        <f>AD6-AF6</f>
        <v>21</v>
      </c>
      <c r="AJ6" s="8">
        <f>AI6*100/AD6</f>
        <v>1.9905213270142179</v>
      </c>
      <c r="AK6" s="106">
        <v>1723</v>
      </c>
      <c r="AL6" s="8">
        <f t="shared" ref="AL6:AL20" si="11">AK6*100/D6</f>
        <v>39.185808505799407</v>
      </c>
      <c r="AM6" s="10">
        <v>1671</v>
      </c>
      <c r="AN6" s="8">
        <f t="shared" ref="AN6:AN20" si="12">AM6*100/D6</f>
        <v>38.003183989083468</v>
      </c>
      <c r="AO6" s="106">
        <v>607</v>
      </c>
      <c r="AP6" s="8">
        <f t="shared" ref="AP6:AP20" si="13">AO6*100/D6</f>
        <v>13.80486695474187</v>
      </c>
      <c r="AQ6" s="106">
        <v>62</v>
      </c>
      <c r="AR6" s="8">
        <f t="shared" ref="AR6:AR20" si="14">AQ6*100/D6</f>
        <v>1.4100523083920855</v>
      </c>
      <c r="AS6" s="10">
        <v>224</v>
      </c>
      <c r="AT6" s="8">
        <f t="shared" ref="AT6:AT20" si="15">AS6*100/D6</f>
        <v>5.0943825335455992</v>
      </c>
      <c r="AU6" s="10">
        <v>283</v>
      </c>
      <c r="AV6" s="8">
        <f t="shared" ref="AV6:AV20" si="16">AU6*100/D6</f>
        <v>6.4362065044348418</v>
      </c>
      <c r="AW6" s="10">
        <v>2</v>
      </c>
      <c r="AX6" s="17">
        <f>AW6*100/D6</f>
        <v>4.5485558335228563E-2</v>
      </c>
      <c r="AY6" s="10">
        <v>618</v>
      </c>
      <c r="AZ6" s="8">
        <f>AY6*100/C6</f>
        <v>13.1629392971246</v>
      </c>
      <c r="BA6" s="75">
        <v>103</v>
      </c>
      <c r="BB6" s="8">
        <f>BA6*100/D6</f>
        <v>2.3425062542642712</v>
      </c>
      <c r="BC6" s="10">
        <v>262</v>
      </c>
      <c r="BD6" s="8">
        <f>BC6*100/D6</f>
        <v>5.9586081419149419</v>
      </c>
      <c r="BE6" s="10">
        <v>625</v>
      </c>
      <c r="BF6" s="8">
        <f>BE6*100/D6</f>
        <v>14.214236979758926</v>
      </c>
      <c r="BG6" s="10">
        <v>62</v>
      </c>
      <c r="BH6" s="8">
        <f t="shared" ref="BH6:BH20" si="17">BG6*100/D6</f>
        <v>1.4100523083920855</v>
      </c>
      <c r="BI6" s="10">
        <v>0</v>
      </c>
      <c r="BJ6" s="8">
        <f t="shared" ref="BJ6:BJ20" si="18">BI6*100/D6</f>
        <v>0</v>
      </c>
      <c r="BK6" s="106">
        <v>8</v>
      </c>
      <c r="BL6" s="17">
        <f t="shared" ref="BL6:BL11" si="19">BK6*100/D6</f>
        <v>0.18194223334091425</v>
      </c>
      <c r="BM6" s="106">
        <v>6</v>
      </c>
      <c r="BN6" s="17">
        <f t="shared" ref="BN6:BN20" si="20">BM6*100/D6</f>
        <v>0.1364566750056857</v>
      </c>
      <c r="BO6" s="10">
        <v>19</v>
      </c>
      <c r="BP6" s="17">
        <f t="shared" ref="BP6:BP20" si="21">BO6*100/D6</f>
        <v>0.43211280418467135</v>
      </c>
      <c r="BQ6" s="106">
        <v>19</v>
      </c>
      <c r="BR6" s="17">
        <f t="shared" ref="BR6:BR20" si="22">BQ6*100/D6</f>
        <v>0.43211280418467135</v>
      </c>
      <c r="BS6" s="8">
        <f>BQ6*100/BO6</f>
        <v>100</v>
      </c>
      <c r="BT6" s="10">
        <v>1</v>
      </c>
      <c r="BU6" s="8">
        <f>BT6*100/BQ6</f>
        <v>5.2631578947368425</v>
      </c>
      <c r="BV6" s="106">
        <v>51</v>
      </c>
      <c r="BW6" s="17">
        <f t="shared" ref="BW6:BW20" si="23">BV6*100/D6</f>
        <v>1.1598817375483284</v>
      </c>
      <c r="BX6" s="8">
        <f>BV6*100/AQ6</f>
        <v>82.258064516129039</v>
      </c>
      <c r="BY6" s="106">
        <v>12</v>
      </c>
      <c r="BZ6" s="106">
        <v>401</v>
      </c>
      <c r="CA6" s="8">
        <f>BY6*100/BZ6</f>
        <v>2.9925187032418954</v>
      </c>
      <c r="CB6" s="106">
        <v>993</v>
      </c>
      <c r="CC6" s="8">
        <f t="shared" ref="CC6:CC20" si="24">CB6*100/D6</f>
        <v>22.583579713440983</v>
      </c>
      <c r="CD6" s="10">
        <v>993</v>
      </c>
      <c r="CE6" s="8">
        <f t="shared" ref="CE6:CE19" si="25">CB6*100/Y6</f>
        <v>91.605166051660518</v>
      </c>
      <c r="CF6" s="106">
        <v>52</v>
      </c>
      <c r="CG6" s="106">
        <v>52</v>
      </c>
      <c r="CH6" s="17">
        <f t="shared" ref="CH6:CH19" si="26">CF6*100/D6</f>
        <v>1.1826245167159426</v>
      </c>
      <c r="CI6" s="10">
        <v>45</v>
      </c>
      <c r="CJ6" s="8">
        <f>CI6*100/CF6</f>
        <v>86.538461538461533</v>
      </c>
      <c r="CK6" s="10">
        <v>52</v>
      </c>
      <c r="CL6" s="106">
        <v>6</v>
      </c>
      <c r="CM6" s="17">
        <f t="shared" ref="CM6:CM19" si="27">CL6*100/D6</f>
        <v>0.1364566750056857</v>
      </c>
      <c r="CN6" s="10">
        <v>5</v>
      </c>
      <c r="CO6" s="66">
        <v>3</v>
      </c>
      <c r="CP6" s="10">
        <v>6</v>
      </c>
      <c r="CQ6" s="8">
        <f>CP6*100/CL6</f>
        <v>100</v>
      </c>
      <c r="CR6" s="106">
        <v>6</v>
      </c>
      <c r="CS6" s="106">
        <v>6</v>
      </c>
      <c r="CT6" s="106">
        <v>4272</v>
      </c>
      <c r="CU6" s="40">
        <f t="shared" ref="CU6:CU20" si="28">CT6-D6</f>
        <v>-125</v>
      </c>
      <c r="CV6" s="37" t="s">
        <v>144</v>
      </c>
      <c r="CW6" s="52" t="s">
        <v>19</v>
      </c>
    </row>
    <row r="7" spans="1:101" ht="29.25" customHeight="1">
      <c r="A7" s="58">
        <v>2</v>
      </c>
      <c r="B7" s="4" t="s">
        <v>67</v>
      </c>
      <c r="C7" s="106">
        <v>18535</v>
      </c>
      <c r="D7" s="106">
        <v>16710</v>
      </c>
      <c r="E7" s="8">
        <f t="shared" si="0"/>
        <v>90.153763150795797</v>
      </c>
      <c r="F7" s="10">
        <v>1823</v>
      </c>
      <c r="G7" s="10">
        <f t="shared" si="1"/>
        <v>18533</v>
      </c>
      <c r="H7" s="8">
        <f t="shared" si="2"/>
        <v>99.98920960345292</v>
      </c>
      <c r="I7" s="10">
        <v>17211</v>
      </c>
      <c r="J7" s="8">
        <f t="shared" ref="J7:J19" si="29">I7*100/G7</f>
        <v>92.866778179463665</v>
      </c>
      <c r="K7" s="10">
        <v>16636</v>
      </c>
      <c r="L7" s="8">
        <f t="shared" si="3"/>
        <v>89.75451847855409</v>
      </c>
      <c r="M7" s="10">
        <f t="shared" ref="M7:M18" si="30">I7-K7</f>
        <v>575</v>
      </c>
      <c r="N7" s="8">
        <f t="shared" ref="N7:N19" si="31">M7*100/I7</f>
        <v>3.3408866422636687</v>
      </c>
      <c r="O7" s="10">
        <v>3348</v>
      </c>
      <c r="P7" s="8">
        <f t="shared" si="4"/>
        <v>20.035906642728904</v>
      </c>
      <c r="Q7" s="10">
        <v>2611</v>
      </c>
      <c r="R7" s="8">
        <f t="shared" si="5"/>
        <v>15.625374027528427</v>
      </c>
      <c r="S7" s="10">
        <v>7508</v>
      </c>
      <c r="T7" s="8">
        <f t="shared" si="6"/>
        <v>44.931178934769598</v>
      </c>
      <c r="U7" s="10">
        <v>3243</v>
      </c>
      <c r="V7" s="8">
        <f t="shared" si="7"/>
        <v>19.407540394973068</v>
      </c>
      <c r="W7" s="10">
        <f t="shared" ref="W7:W20" si="32">O7+Q7+S7+U7</f>
        <v>16710</v>
      </c>
      <c r="X7" s="8">
        <f t="shared" ref="X7:X20" si="33">W7-D7</f>
        <v>0</v>
      </c>
      <c r="Y7" s="10">
        <v>4066</v>
      </c>
      <c r="Z7" s="8">
        <f t="shared" si="8"/>
        <v>24.332734889287853</v>
      </c>
      <c r="AA7" s="10">
        <v>4066</v>
      </c>
      <c r="AB7" s="8">
        <f t="shared" si="9"/>
        <v>100</v>
      </c>
      <c r="AC7" s="8">
        <f t="shared" ref="AC7:AC20" si="34">AA7*100/D7</f>
        <v>24.332734889287853</v>
      </c>
      <c r="AD7" s="10">
        <v>3967</v>
      </c>
      <c r="AE7" s="8">
        <f t="shared" ref="AE7:AE20" si="35">AD7*100/AA7</f>
        <v>97.565174618789968</v>
      </c>
      <c r="AF7" s="10">
        <v>3436</v>
      </c>
      <c r="AG7" s="8">
        <f t="shared" ref="AG7:AG20" si="36">AF7*100/AD7</f>
        <v>86.614570204184517</v>
      </c>
      <c r="AH7" s="8">
        <f t="shared" si="10"/>
        <v>20.562537402752842</v>
      </c>
      <c r="AI7" s="10">
        <f t="shared" ref="AI7:AI19" si="37">AD7-AF7</f>
        <v>531</v>
      </c>
      <c r="AJ7" s="67">
        <f t="shared" ref="AJ7:AJ19" si="38">AI7*100/AD7</f>
        <v>13.385429795815478</v>
      </c>
      <c r="AK7" s="73">
        <v>3278</v>
      </c>
      <c r="AL7" s="8">
        <f t="shared" si="11"/>
        <v>19.61699581089168</v>
      </c>
      <c r="AM7" s="10">
        <v>3807</v>
      </c>
      <c r="AN7" s="8">
        <f t="shared" si="12"/>
        <v>22.782764811490125</v>
      </c>
      <c r="AO7" s="106">
        <v>2792</v>
      </c>
      <c r="AP7" s="8">
        <f t="shared" si="13"/>
        <v>16.708557749850389</v>
      </c>
      <c r="AQ7" s="106">
        <v>1283</v>
      </c>
      <c r="AR7" s="8">
        <f t="shared" si="14"/>
        <v>7.6780371035308201</v>
      </c>
      <c r="AS7" s="10">
        <v>2419</v>
      </c>
      <c r="AT7" s="8">
        <f t="shared" si="15"/>
        <v>14.476361460203471</v>
      </c>
      <c r="AU7" s="10">
        <v>1797</v>
      </c>
      <c r="AV7" s="8">
        <f t="shared" si="16"/>
        <v>10.754039497307001</v>
      </c>
      <c r="AW7" s="10">
        <v>109</v>
      </c>
      <c r="AX7" s="17">
        <f t="shared" ref="AX7:AX20" si="39">AW7*100/D7</f>
        <v>0.6523040095751047</v>
      </c>
      <c r="AY7" s="10">
        <v>811</v>
      </c>
      <c r="AZ7" s="8">
        <f t="shared" ref="AZ7:AZ20" si="40">AY7*100/C7</f>
        <v>4.3755057998381437</v>
      </c>
      <c r="BA7" s="10">
        <v>353</v>
      </c>
      <c r="BB7" s="8">
        <f t="shared" ref="BB7:BB20" si="41">BA7*100/D7</f>
        <v>2.1125074805505686</v>
      </c>
      <c r="BC7" s="10">
        <v>26</v>
      </c>
      <c r="BD7" s="8">
        <f t="shared" ref="BD7:BD20" si="42">BC7*100/D7</f>
        <v>0.15559545182525433</v>
      </c>
      <c r="BE7" s="10">
        <v>303</v>
      </c>
      <c r="BF7" s="8">
        <f t="shared" ref="BF7:BF20" si="43">BE7*100/D7</f>
        <v>1.8132854578096949</v>
      </c>
      <c r="BG7" s="10">
        <v>598</v>
      </c>
      <c r="BH7" s="8">
        <f t="shared" si="17"/>
        <v>3.5786953919808497</v>
      </c>
      <c r="BI7" s="10">
        <v>331</v>
      </c>
      <c r="BJ7" s="8">
        <f t="shared" si="18"/>
        <v>1.9808497905445841</v>
      </c>
      <c r="BK7" s="106">
        <v>266</v>
      </c>
      <c r="BL7" s="17">
        <f t="shared" si="19"/>
        <v>1.5918611609814481</v>
      </c>
      <c r="BM7" s="106">
        <v>411</v>
      </c>
      <c r="BN7" s="17">
        <f t="shared" si="20"/>
        <v>2.4596050269299821</v>
      </c>
      <c r="BO7" s="10">
        <v>280</v>
      </c>
      <c r="BP7" s="17">
        <f t="shared" si="21"/>
        <v>1.6756433273488929</v>
      </c>
      <c r="BQ7" s="106">
        <v>280</v>
      </c>
      <c r="BR7" s="17">
        <f t="shared" si="22"/>
        <v>1.6756433273488929</v>
      </c>
      <c r="BS7" s="8">
        <f t="shared" ref="BS7:BS20" si="44">BQ7*100/BO7</f>
        <v>100</v>
      </c>
      <c r="BT7" s="10">
        <v>74</v>
      </c>
      <c r="BU7" s="8">
        <f t="shared" ref="BU7:BU20" si="45">BT7*100/BQ7</f>
        <v>26.428571428571427</v>
      </c>
      <c r="BV7" s="106">
        <v>257</v>
      </c>
      <c r="BW7" s="17">
        <f t="shared" si="23"/>
        <v>1.5380011968880909</v>
      </c>
      <c r="BX7" s="8">
        <f t="shared" ref="BX7:BX20" si="46">BV7*100/AQ7</f>
        <v>20.031176929072487</v>
      </c>
      <c r="BY7" s="106">
        <v>444</v>
      </c>
      <c r="BZ7" s="10">
        <v>587</v>
      </c>
      <c r="CA7" s="8">
        <f t="shared" ref="CA7:CA20" si="47">BY7*100/BZ7</f>
        <v>75.638841567291308</v>
      </c>
      <c r="CB7" s="106">
        <v>3493</v>
      </c>
      <c r="CC7" s="8">
        <f t="shared" si="24"/>
        <v>20.903650508677437</v>
      </c>
      <c r="CD7" s="10">
        <v>3443</v>
      </c>
      <c r="CE7" s="8">
        <f t="shared" si="25"/>
        <v>85.907525823905559</v>
      </c>
      <c r="CF7" s="106">
        <v>294</v>
      </c>
      <c r="CG7" s="106">
        <v>275</v>
      </c>
      <c r="CH7" s="17">
        <f t="shared" si="26"/>
        <v>1.7594254937163376</v>
      </c>
      <c r="CI7" s="10">
        <v>294</v>
      </c>
      <c r="CJ7" s="8">
        <f t="shared" ref="CJ7:CJ20" si="48">CI7*100/CF7</f>
        <v>100</v>
      </c>
      <c r="CK7" s="10">
        <v>291</v>
      </c>
      <c r="CL7" s="106">
        <v>17</v>
      </c>
      <c r="CM7" s="17">
        <f t="shared" si="27"/>
        <v>0.10173548773189707</v>
      </c>
      <c r="CN7" s="10">
        <v>17</v>
      </c>
      <c r="CO7" s="10">
        <v>17</v>
      </c>
      <c r="CP7" s="10">
        <v>17</v>
      </c>
      <c r="CQ7" s="8">
        <f t="shared" ref="CQ7:CQ20" si="49">CP7*100/CL7</f>
        <v>100</v>
      </c>
      <c r="CR7" s="106">
        <v>16</v>
      </c>
      <c r="CS7" s="106">
        <v>16</v>
      </c>
      <c r="CT7" s="106">
        <v>16710</v>
      </c>
      <c r="CU7" s="106">
        <f t="shared" si="28"/>
        <v>0</v>
      </c>
      <c r="CV7" s="37" t="s">
        <v>163</v>
      </c>
      <c r="CW7" s="53" t="s">
        <v>67</v>
      </c>
    </row>
    <row r="8" spans="1:101" ht="25.5" customHeight="1">
      <c r="A8" s="58">
        <v>3</v>
      </c>
      <c r="B8" s="4" t="s">
        <v>32</v>
      </c>
      <c r="C8" s="105">
        <v>4294</v>
      </c>
      <c r="D8" s="105">
        <v>4255</v>
      </c>
      <c r="E8" s="8">
        <f t="shared" si="0"/>
        <v>99.091755938518858</v>
      </c>
      <c r="F8" s="11">
        <v>482</v>
      </c>
      <c r="G8" s="10">
        <f t="shared" si="1"/>
        <v>4737</v>
      </c>
      <c r="H8" s="8">
        <f t="shared" si="2"/>
        <v>110.31672100605496</v>
      </c>
      <c r="I8" s="11">
        <v>4456</v>
      </c>
      <c r="J8" s="8">
        <f t="shared" si="29"/>
        <v>94.067975511927386</v>
      </c>
      <c r="K8" s="11">
        <v>4430</v>
      </c>
      <c r="L8" s="8">
        <f t="shared" si="3"/>
        <v>103.16721006054961</v>
      </c>
      <c r="M8" s="10">
        <f t="shared" si="30"/>
        <v>26</v>
      </c>
      <c r="N8" s="8">
        <f t="shared" si="31"/>
        <v>0.58348294434470382</v>
      </c>
      <c r="O8" s="11">
        <v>220</v>
      </c>
      <c r="P8" s="8">
        <f t="shared" si="4"/>
        <v>5.1703877790834314</v>
      </c>
      <c r="Q8" s="11">
        <v>88</v>
      </c>
      <c r="R8" s="8">
        <f t="shared" si="5"/>
        <v>2.0681551116333723</v>
      </c>
      <c r="S8" s="11">
        <v>2936</v>
      </c>
      <c r="T8" s="8">
        <f t="shared" si="6"/>
        <v>69.001175088131603</v>
      </c>
      <c r="U8" s="11">
        <v>1011</v>
      </c>
      <c r="V8" s="8">
        <f t="shared" si="7"/>
        <v>23.760282021151585</v>
      </c>
      <c r="W8" s="10">
        <f t="shared" si="32"/>
        <v>4255</v>
      </c>
      <c r="X8" s="8">
        <f t="shared" si="33"/>
        <v>0</v>
      </c>
      <c r="Y8" s="11">
        <v>1427</v>
      </c>
      <c r="Z8" s="8">
        <f t="shared" si="8"/>
        <v>33.537015276145709</v>
      </c>
      <c r="AA8" s="11">
        <v>1427</v>
      </c>
      <c r="AB8" s="8">
        <f t="shared" si="9"/>
        <v>100</v>
      </c>
      <c r="AC8" s="8">
        <f t="shared" si="34"/>
        <v>33.537015276145709</v>
      </c>
      <c r="AD8" s="11">
        <v>1359</v>
      </c>
      <c r="AE8" s="8">
        <f t="shared" si="35"/>
        <v>95.234758234057466</v>
      </c>
      <c r="AF8" s="11">
        <v>1320</v>
      </c>
      <c r="AG8" s="8">
        <f t="shared" si="36"/>
        <v>97.13024282560707</v>
      </c>
      <c r="AH8" s="8">
        <f t="shared" si="10"/>
        <v>31.022326674500587</v>
      </c>
      <c r="AI8" s="10">
        <f t="shared" si="37"/>
        <v>39</v>
      </c>
      <c r="AJ8" s="8">
        <f t="shared" si="38"/>
        <v>2.869757174392936</v>
      </c>
      <c r="AK8" s="78">
        <v>2659</v>
      </c>
      <c r="AL8" s="8">
        <f t="shared" si="11"/>
        <v>62.491186839012926</v>
      </c>
      <c r="AM8" s="79">
        <v>2807</v>
      </c>
      <c r="AN8" s="8">
        <f t="shared" si="12"/>
        <v>65.969447708578144</v>
      </c>
      <c r="AO8" s="105">
        <v>1505</v>
      </c>
      <c r="AP8" s="8">
        <f t="shared" si="13"/>
        <v>35.370152761457106</v>
      </c>
      <c r="AQ8" s="105">
        <v>407</v>
      </c>
      <c r="AR8" s="8">
        <f t="shared" si="14"/>
        <v>9.5652173913043477</v>
      </c>
      <c r="AS8" s="11">
        <v>3518</v>
      </c>
      <c r="AT8" s="8">
        <f t="shared" si="15"/>
        <v>82.679200940070501</v>
      </c>
      <c r="AU8" s="11">
        <v>3849</v>
      </c>
      <c r="AV8" s="8">
        <f t="shared" si="16"/>
        <v>90.458284371327849</v>
      </c>
      <c r="AW8" s="11">
        <v>35</v>
      </c>
      <c r="AX8" s="17">
        <f t="shared" si="39"/>
        <v>0.82256169212690955</v>
      </c>
      <c r="AY8" s="11">
        <v>882</v>
      </c>
      <c r="AZ8" s="8">
        <f t="shared" si="40"/>
        <v>20.540288775034931</v>
      </c>
      <c r="BA8" s="79">
        <v>257</v>
      </c>
      <c r="BB8" s="8">
        <f t="shared" si="41"/>
        <v>6.039952996474736</v>
      </c>
      <c r="BC8" s="11">
        <v>288</v>
      </c>
      <c r="BD8" s="8">
        <f t="shared" si="42"/>
        <v>6.7685076380728555</v>
      </c>
      <c r="BE8" s="11">
        <v>821</v>
      </c>
      <c r="BF8" s="8">
        <f t="shared" si="43"/>
        <v>19.294947121034077</v>
      </c>
      <c r="BG8" s="11">
        <v>17</v>
      </c>
      <c r="BH8" s="8">
        <f t="shared" si="17"/>
        <v>0.39952996474735603</v>
      </c>
      <c r="BI8" s="11">
        <v>10</v>
      </c>
      <c r="BJ8" s="8">
        <f t="shared" si="18"/>
        <v>0.23501762632197415</v>
      </c>
      <c r="BK8" s="105">
        <v>46</v>
      </c>
      <c r="BL8" s="17">
        <f t="shared" si="19"/>
        <v>1.0810810810810811</v>
      </c>
      <c r="BM8" s="105">
        <v>263</v>
      </c>
      <c r="BN8" s="17">
        <f t="shared" si="20"/>
        <v>6.1809635722679204</v>
      </c>
      <c r="BO8" s="11">
        <v>39</v>
      </c>
      <c r="BP8" s="17">
        <f t="shared" si="21"/>
        <v>0.91656874265569921</v>
      </c>
      <c r="BQ8" s="105">
        <v>43</v>
      </c>
      <c r="BR8" s="17">
        <f t="shared" si="22"/>
        <v>1.0105757931844888</v>
      </c>
      <c r="BS8" s="8">
        <f t="shared" si="44"/>
        <v>110.25641025641026</v>
      </c>
      <c r="BT8" s="11">
        <v>15</v>
      </c>
      <c r="BU8" s="8">
        <f t="shared" si="45"/>
        <v>34.883720930232556</v>
      </c>
      <c r="BV8" s="105">
        <v>49</v>
      </c>
      <c r="BW8" s="17">
        <f t="shared" si="23"/>
        <v>1.1515863689776733</v>
      </c>
      <c r="BX8" s="8">
        <f t="shared" si="46"/>
        <v>12.039312039312039</v>
      </c>
      <c r="BY8" s="106">
        <v>95</v>
      </c>
      <c r="BZ8" s="10">
        <v>95</v>
      </c>
      <c r="CA8" s="8">
        <f t="shared" si="47"/>
        <v>100</v>
      </c>
      <c r="CB8" s="106">
        <v>1427</v>
      </c>
      <c r="CC8" s="8">
        <f t="shared" si="24"/>
        <v>33.537015276145709</v>
      </c>
      <c r="CD8" s="10">
        <v>1401</v>
      </c>
      <c r="CE8" s="8">
        <f t="shared" si="25"/>
        <v>100</v>
      </c>
      <c r="CF8" s="106">
        <v>11</v>
      </c>
      <c r="CG8" s="106">
        <v>9</v>
      </c>
      <c r="CH8" s="17">
        <f t="shared" si="26"/>
        <v>0.25851938895417154</v>
      </c>
      <c r="CI8" s="10">
        <v>11</v>
      </c>
      <c r="CJ8" s="8">
        <f t="shared" si="48"/>
        <v>100</v>
      </c>
      <c r="CK8" s="10">
        <v>10</v>
      </c>
      <c r="CL8" s="106">
        <v>2</v>
      </c>
      <c r="CM8" s="17">
        <f t="shared" si="27"/>
        <v>4.700352526439483E-2</v>
      </c>
      <c r="CN8" s="10">
        <v>2</v>
      </c>
      <c r="CO8" s="10">
        <v>0</v>
      </c>
      <c r="CP8" s="10">
        <v>2</v>
      </c>
      <c r="CQ8" s="8">
        <f t="shared" si="49"/>
        <v>100</v>
      </c>
      <c r="CR8" s="106">
        <v>2</v>
      </c>
      <c r="CS8" s="106">
        <v>0</v>
      </c>
      <c r="CT8" s="106">
        <v>4405</v>
      </c>
      <c r="CU8" s="73">
        <f t="shared" si="28"/>
        <v>150</v>
      </c>
      <c r="CV8" s="37" t="s">
        <v>146</v>
      </c>
      <c r="CW8" s="53" t="s">
        <v>32</v>
      </c>
    </row>
    <row r="9" spans="1:101" ht="25.5" customHeight="1">
      <c r="A9" s="58">
        <v>4</v>
      </c>
      <c r="B9" s="4" t="s">
        <v>36</v>
      </c>
      <c r="C9" s="106">
        <v>3696</v>
      </c>
      <c r="D9" s="106">
        <v>3786</v>
      </c>
      <c r="E9" s="8">
        <f t="shared" si="0"/>
        <v>102.43506493506493</v>
      </c>
      <c r="F9" s="10">
        <v>279</v>
      </c>
      <c r="G9" s="10">
        <f t="shared" si="1"/>
        <v>4065</v>
      </c>
      <c r="H9" s="8">
        <f t="shared" si="2"/>
        <v>109.98376623376623</v>
      </c>
      <c r="I9" s="10">
        <v>3940</v>
      </c>
      <c r="J9" s="8">
        <f t="shared" si="29"/>
        <v>96.924969249692495</v>
      </c>
      <c r="K9" s="10">
        <v>3906</v>
      </c>
      <c r="L9" s="8">
        <f t="shared" si="3"/>
        <v>105.68181818181819</v>
      </c>
      <c r="M9" s="10">
        <f t="shared" si="30"/>
        <v>34</v>
      </c>
      <c r="N9" s="8">
        <f t="shared" si="31"/>
        <v>0.86294416243654826</v>
      </c>
      <c r="O9" s="10">
        <v>351</v>
      </c>
      <c r="P9" s="8">
        <f t="shared" si="4"/>
        <v>9.2709984152139455</v>
      </c>
      <c r="Q9" s="10">
        <v>472</v>
      </c>
      <c r="R9" s="8">
        <f t="shared" si="5"/>
        <v>12.466983623877443</v>
      </c>
      <c r="S9" s="10">
        <v>2226</v>
      </c>
      <c r="T9" s="8">
        <f t="shared" si="6"/>
        <v>58.795562599049127</v>
      </c>
      <c r="U9" s="10">
        <v>737</v>
      </c>
      <c r="V9" s="8">
        <f t="shared" si="7"/>
        <v>19.466455361859481</v>
      </c>
      <c r="W9" s="10">
        <f t="shared" si="32"/>
        <v>3786</v>
      </c>
      <c r="X9" s="8">
        <f t="shared" si="33"/>
        <v>0</v>
      </c>
      <c r="Y9" s="10">
        <v>438</v>
      </c>
      <c r="Z9" s="8">
        <f t="shared" si="8"/>
        <v>11.568938193343898</v>
      </c>
      <c r="AA9" s="10">
        <v>421</v>
      </c>
      <c r="AB9" s="8">
        <f t="shared" si="9"/>
        <v>96.118721461187221</v>
      </c>
      <c r="AC9" s="8">
        <f t="shared" si="34"/>
        <v>11.119915478077127</v>
      </c>
      <c r="AD9" s="10">
        <v>407</v>
      </c>
      <c r="AE9" s="8">
        <f t="shared" si="35"/>
        <v>96.674584323040378</v>
      </c>
      <c r="AF9" s="10">
        <v>401</v>
      </c>
      <c r="AG9" s="8">
        <f t="shared" si="36"/>
        <v>98.525798525798521</v>
      </c>
      <c r="AH9" s="67">
        <f t="shared" si="10"/>
        <v>10.591653460116218</v>
      </c>
      <c r="AI9" s="10">
        <f t="shared" si="37"/>
        <v>6</v>
      </c>
      <c r="AJ9" s="8">
        <f t="shared" si="38"/>
        <v>1.4742014742014742</v>
      </c>
      <c r="AK9" s="106">
        <v>1503</v>
      </c>
      <c r="AL9" s="8">
        <f t="shared" si="11"/>
        <v>39.698890649762284</v>
      </c>
      <c r="AM9" s="10">
        <v>1483</v>
      </c>
      <c r="AN9" s="8">
        <f t="shared" si="12"/>
        <v>39.170628631801371</v>
      </c>
      <c r="AO9" s="106">
        <v>1107</v>
      </c>
      <c r="AP9" s="8">
        <f t="shared" si="13"/>
        <v>29.239302694136292</v>
      </c>
      <c r="AQ9" s="106">
        <v>418</v>
      </c>
      <c r="AR9" s="8">
        <f t="shared" si="14"/>
        <v>11.040676175382989</v>
      </c>
      <c r="AS9" s="10">
        <v>1258</v>
      </c>
      <c r="AT9" s="8">
        <f t="shared" si="15"/>
        <v>33.227680929741155</v>
      </c>
      <c r="AU9" s="10">
        <v>1209</v>
      </c>
      <c r="AV9" s="8">
        <f t="shared" si="16"/>
        <v>31.933438985736924</v>
      </c>
      <c r="AW9" s="10">
        <v>38</v>
      </c>
      <c r="AX9" s="17">
        <f t="shared" si="39"/>
        <v>1.0036978341257263</v>
      </c>
      <c r="AY9" s="10">
        <v>367</v>
      </c>
      <c r="AZ9" s="8">
        <f t="shared" si="40"/>
        <v>9.9296536796536792</v>
      </c>
      <c r="BA9" s="10">
        <v>229</v>
      </c>
      <c r="BB9" s="8">
        <f t="shared" si="41"/>
        <v>6.0486001056524037</v>
      </c>
      <c r="BC9" s="10">
        <v>228</v>
      </c>
      <c r="BD9" s="8">
        <f t="shared" si="42"/>
        <v>6.0221870047543584</v>
      </c>
      <c r="BE9" s="10">
        <v>158</v>
      </c>
      <c r="BF9" s="8">
        <f t="shared" si="43"/>
        <v>4.1732699418911778</v>
      </c>
      <c r="BG9" s="10">
        <v>501</v>
      </c>
      <c r="BH9" s="8">
        <f t="shared" si="17"/>
        <v>13.232963549920761</v>
      </c>
      <c r="BI9" s="10">
        <v>243</v>
      </c>
      <c r="BJ9" s="8">
        <f t="shared" si="18"/>
        <v>6.4183835182250393</v>
      </c>
      <c r="BK9" s="106">
        <v>4</v>
      </c>
      <c r="BL9" s="17">
        <f t="shared" si="19"/>
        <v>0.10565240359218173</v>
      </c>
      <c r="BM9" s="106">
        <v>38</v>
      </c>
      <c r="BN9" s="17">
        <f t="shared" si="20"/>
        <v>1.0036978341257263</v>
      </c>
      <c r="BO9" s="10">
        <v>9</v>
      </c>
      <c r="BP9" s="17">
        <f t="shared" si="21"/>
        <v>0.23771790808240886</v>
      </c>
      <c r="BQ9" s="106">
        <v>9</v>
      </c>
      <c r="BR9" s="17">
        <f t="shared" si="22"/>
        <v>0.23771790808240886</v>
      </c>
      <c r="BS9" s="8">
        <f t="shared" si="44"/>
        <v>100</v>
      </c>
      <c r="BT9" s="10">
        <v>9</v>
      </c>
      <c r="BU9" s="8">
        <f t="shared" si="45"/>
        <v>100</v>
      </c>
      <c r="BV9" s="106">
        <v>289</v>
      </c>
      <c r="BW9" s="17">
        <f t="shared" si="23"/>
        <v>7.6333861595351298</v>
      </c>
      <c r="BX9" s="8">
        <f t="shared" si="46"/>
        <v>69.138755980861248</v>
      </c>
      <c r="BY9" s="106">
        <v>55</v>
      </c>
      <c r="BZ9" s="10">
        <v>55</v>
      </c>
      <c r="CA9" s="8">
        <f t="shared" si="47"/>
        <v>100</v>
      </c>
      <c r="CB9" s="106">
        <v>421</v>
      </c>
      <c r="CC9" s="8">
        <f t="shared" si="24"/>
        <v>11.119915478077127</v>
      </c>
      <c r="CD9" s="10">
        <v>360</v>
      </c>
      <c r="CE9" s="8">
        <f t="shared" si="25"/>
        <v>96.118721461187221</v>
      </c>
      <c r="CF9" s="106">
        <v>85</v>
      </c>
      <c r="CG9" s="106">
        <v>80</v>
      </c>
      <c r="CH9" s="17">
        <f t="shared" si="26"/>
        <v>2.2451135763338614</v>
      </c>
      <c r="CI9" s="10">
        <v>76</v>
      </c>
      <c r="CJ9" s="8">
        <f t="shared" si="48"/>
        <v>89.411764705882348</v>
      </c>
      <c r="CK9" s="10">
        <v>77</v>
      </c>
      <c r="CL9" s="106">
        <v>7</v>
      </c>
      <c r="CM9" s="17">
        <f t="shared" si="27"/>
        <v>0.18489170628631801</v>
      </c>
      <c r="CN9" s="10">
        <v>7</v>
      </c>
      <c r="CO9" s="75">
        <v>1</v>
      </c>
      <c r="CP9" s="10">
        <v>7</v>
      </c>
      <c r="CQ9" s="8">
        <f t="shared" si="49"/>
        <v>100</v>
      </c>
      <c r="CR9" s="106">
        <v>5</v>
      </c>
      <c r="CS9" s="106">
        <v>2</v>
      </c>
      <c r="CT9" s="106">
        <v>3786</v>
      </c>
      <c r="CU9" s="106">
        <f t="shared" si="28"/>
        <v>0</v>
      </c>
      <c r="CV9" s="37" t="s">
        <v>147</v>
      </c>
      <c r="CW9" s="53" t="s">
        <v>36</v>
      </c>
    </row>
    <row r="10" spans="1:101" ht="25.5" customHeight="1">
      <c r="A10" s="58">
        <v>5</v>
      </c>
      <c r="B10" s="4" t="s">
        <v>38</v>
      </c>
      <c r="C10" s="106">
        <v>6947</v>
      </c>
      <c r="D10" s="106">
        <v>6365</v>
      </c>
      <c r="E10" s="8">
        <f t="shared" si="0"/>
        <v>91.622282999856054</v>
      </c>
      <c r="F10" s="10">
        <v>35</v>
      </c>
      <c r="G10" s="10">
        <f t="shared" si="1"/>
        <v>6400</v>
      </c>
      <c r="H10" s="8">
        <f t="shared" si="2"/>
        <v>92.126097596084634</v>
      </c>
      <c r="I10" s="10">
        <v>6058</v>
      </c>
      <c r="J10" s="8">
        <f t="shared" si="29"/>
        <v>94.65625</v>
      </c>
      <c r="K10" s="10">
        <v>5967</v>
      </c>
      <c r="L10" s="8">
        <f t="shared" si="3"/>
        <v>85.893191305599544</v>
      </c>
      <c r="M10" s="10">
        <f t="shared" si="30"/>
        <v>91</v>
      </c>
      <c r="N10" s="8">
        <f t="shared" si="31"/>
        <v>1.502145922746781</v>
      </c>
      <c r="O10" s="10">
        <v>1687</v>
      </c>
      <c r="P10" s="8">
        <f t="shared" si="4"/>
        <v>26.504320502749412</v>
      </c>
      <c r="Q10" s="10">
        <v>720</v>
      </c>
      <c r="R10" s="8">
        <f t="shared" si="5"/>
        <v>11.311861743912019</v>
      </c>
      <c r="S10" s="10">
        <v>2968</v>
      </c>
      <c r="T10" s="8">
        <f t="shared" si="6"/>
        <v>46.630007855459546</v>
      </c>
      <c r="U10" s="10">
        <v>990</v>
      </c>
      <c r="V10" s="8">
        <f t="shared" si="7"/>
        <v>15.553809897879026</v>
      </c>
      <c r="W10" s="10">
        <f t="shared" si="32"/>
        <v>6365</v>
      </c>
      <c r="X10" s="8">
        <f t="shared" si="33"/>
        <v>0</v>
      </c>
      <c r="Y10" s="10">
        <v>1278</v>
      </c>
      <c r="Z10" s="8">
        <f t="shared" si="8"/>
        <v>20.078554595443833</v>
      </c>
      <c r="AA10" s="10">
        <v>1276</v>
      </c>
      <c r="AB10" s="8">
        <f t="shared" si="9"/>
        <v>99.843505477308298</v>
      </c>
      <c r="AC10" s="8">
        <f t="shared" si="34"/>
        <v>20.047132757266301</v>
      </c>
      <c r="AD10" s="10">
        <v>1242</v>
      </c>
      <c r="AE10" s="8">
        <f t="shared" si="35"/>
        <v>97.335423197492162</v>
      </c>
      <c r="AF10" s="10">
        <v>1228</v>
      </c>
      <c r="AG10" s="8">
        <f t="shared" si="36"/>
        <v>98.872785829307574</v>
      </c>
      <c r="AH10" s="8">
        <f t="shared" si="10"/>
        <v>19.2930086410055</v>
      </c>
      <c r="AI10" s="10">
        <f t="shared" si="37"/>
        <v>14</v>
      </c>
      <c r="AJ10" s="8">
        <f t="shared" si="38"/>
        <v>1.1272141706924315</v>
      </c>
      <c r="AK10" s="106">
        <v>2051</v>
      </c>
      <c r="AL10" s="8">
        <f t="shared" si="11"/>
        <v>32.22309505106049</v>
      </c>
      <c r="AM10" s="10">
        <v>1339</v>
      </c>
      <c r="AN10" s="8">
        <f t="shared" si="12"/>
        <v>21.036920659858602</v>
      </c>
      <c r="AO10" s="106">
        <v>2240</v>
      </c>
      <c r="AP10" s="8">
        <f t="shared" si="13"/>
        <v>35.19245875883739</v>
      </c>
      <c r="AQ10" s="106">
        <v>865</v>
      </c>
      <c r="AR10" s="8">
        <f t="shared" si="14"/>
        <v>13.58994501178319</v>
      </c>
      <c r="AS10" s="10">
        <v>1810</v>
      </c>
      <c r="AT10" s="8">
        <f t="shared" si="15"/>
        <v>28.436763550667713</v>
      </c>
      <c r="AU10" s="10">
        <v>3463</v>
      </c>
      <c r="AV10" s="8">
        <f t="shared" si="16"/>
        <v>54.406912804399056</v>
      </c>
      <c r="AW10" s="10">
        <v>71</v>
      </c>
      <c r="AX10" s="17">
        <f t="shared" si="39"/>
        <v>1.1154752553024352</v>
      </c>
      <c r="AY10" s="10">
        <v>1198</v>
      </c>
      <c r="AZ10" s="8">
        <f t="shared" si="40"/>
        <v>17.244853893767093</v>
      </c>
      <c r="BA10" s="75">
        <v>269</v>
      </c>
      <c r="BB10" s="8">
        <f t="shared" si="41"/>
        <v>4.2262372348782407</v>
      </c>
      <c r="BC10" s="10">
        <v>370</v>
      </c>
      <c r="BD10" s="8">
        <f t="shared" si="42"/>
        <v>5.813040062843676</v>
      </c>
      <c r="BE10" s="10">
        <v>303</v>
      </c>
      <c r="BF10" s="8">
        <f t="shared" si="43"/>
        <v>4.7604084838963079</v>
      </c>
      <c r="BG10" s="10">
        <v>480</v>
      </c>
      <c r="BH10" s="8">
        <f t="shared" si="17"/>
        <v>7.5412411626080127</v>
      </c>
      <c r="BI10" s="10">
        <v>265</v>
      </c>
      <c r="BJ10" s="8">
        <f t="shared" si="18"/>
        <v>4.1633935585231736</v>
      </c>
      <c r="BK10" s="106">
        <v>47</v>
      </c>
      <c r="BL10" s="17">
        <f t="shared" si="19"/>
        <v>0.73841319717203457</v>
      </c>
      <c r="BM10" s="106">
        <v>69</v>
      </c>
      <c r="BN10" s="17">
        <f t="shared" si="20"/>
        <v>1.0840534171249019</v>
      </c>
      <c r="BO10" s="10">
        <v>32</v>
      </c>
      <c r="BP10" s="17">
        <f t="shared" si="21"/>
        <v>0.50274941084053415</v>
      </c>
      <c r="BQ10" s="106">
        <v>28</v>
      </c>
      <c r="BR10" s="17">
        <f t="shared" si="22"/>
        <v>0.43990573448546738</v>
      </c>
      <c r="BS10" s="8">
        <f t="shared" si="44"/>
        <v>87.5</v>
      </c>
      <c r="BT10" s="10">
        <v>18</v>
      </c>
      <c r="BU10" s="8">
        <f t="shared" si="45"/>
        <v>64.285714285714292</v>
      </c>
      <c r="BV10" s="106">
        <v>591</v>
      </c>
      <c r="BW10" s="17">
        <f t="shared" si="23"/>
        <v>9.2851531814611157</v>
      </c>
      <c r="BX10" s="8">
        <f t="shared" si="46"/>
        <v>68.323699421965316</v>
      </c>
      <c r="BY10" s="106">
        <v>63</v>
      </c>
      <c r="BZ10" s="10">
        <v>221</v>
      </c>
      <c r="CA10" s="8">
        <f t="shared" si="47"/>
        <v>28.506787330316744</v>
      </c>
      <c r="CB10" s="106">
        <v>1276</v>
      </c>
      <c r="CC10" s="8">
        <f t="shared" si="24"/>
        <v>20.047132757266301</v>
      </c>
      <c r="CD10" s="10">
        <v>1118</v>
      </c>
      <c r="CE10" s="8">
        <f t="shared" si="25"/>
        <v>99.843505477308298</v>
      </c>
      <c r="CF10" s="73">
        <v>844</v>
      </c>
      <c r="CG10" s="106">
        <v>849</v>
      </c>
      <c r="CH10" s="17">
        <f t="shared" si="26"/>
        <v>13.260015710919088</v>
      </c>
      <c r="CI10" s="10">
        <v>844</v>
      </c>
      <c r="CJ10" s="8">
        <f t="shared" si="48"/>
        <v>100</v>
      </c>
      <c r="CK10" s="10">
        <v>671</v>
      </c>
      <c r="CL10" s="106">
        <v>48</v>
      </c>
      <c r="CM10" s="17">
        <f t="shared" si="27"/>
        <v>0.75412411626080122</v>
      </c>
      <c r="CN10" s="10">
        <v>32</v>
      </c>
      <c r="CO10" s="10">
        <v>26</v>
      </c>
      <c r="CP10" s="10">
        <v>48</v>
      </c>
      <c r="CQ10" s="8">
        <f t="shared" si="49"/>
        <v>100</v>
      </c>
      <c r="CR10" s="106">
        <v>48</v>
      </c>
      <c r="CS10" s="106">
        <v>33</v>
      </c>
      <c r="CT10" s="106">
        <v>6365</v>
      </c>
      <c r="CU10" s="106">
        <f t="shared" si="28"/>
        <v>0</v>
      </c>
      <c r="CV10" s="37" t="s">
        <v>148</v>
      </c>
      <c r="CW10" s="53" t="s">
        <v>38</v>
      </c>
    </row>
    <row r="11" spans="1:101" ht="45" customHeight="1">
      <c r="A11" s="58">
        <v>6</v>
      </c>
      <c r="B11" s="4" t="s">
        <v>40</v>
      </c>
      <c r="C11" s="106">
        <v>2635</v>
      </c>
      <c r="D11" s="106">
        <v>2368</v>
      </c>
      <c r="E11" s="8">
        <f t="shared" si="0"/>
        <v>89.867172675521815</v>
      </c>
      <c r="F11" s="10">
        <v>269</v>
      </c>
      <c r="G11" s="10">
        <f t="shared" si="1"/>
        <v>2637</v>
      </c>
      <c r="H11" s="8">
        <f t="shared" si="2"/>
        <v>100.07590132827325</v>
      </c>
      <c r="I11" s="10">
        <v>2921</v>
      </c>
      <c r="J11" s="8">
        <f t="shared" si="29"/>
        <v>110.76981418278346</v>
      </c>
      <c r="K11" s="10">
        <v>2900</v>
      </c>
      <c r="L11" s="8">
        <f t="shared" si="3"/>
        <v>110.05692599620494</v>
      </c>
      <c r="M11" s="10">
        <f t="shared" si="30"/>
        <v>21</v>
      </c>
      <c r="N11" s="8">
        <f t="shared" si="31"/>
        <v>0.71893187264635394</v>
      </c>
      <c r="O11" s="10">
        <v>311</v>
      </c>
      <c r="P11" s="8">
        <f t="shared" si="4"/>
        <v>13.133445945945946</v>
      </c>
      <c r="Q11" s="10">
        <v>135</v>
      </c>
      <c r="R11" s="8">
        <f t="shared" si="5"/>
        <v>5.7010135135135132</v>
      </c>
      <c r="S11" s="10">
        <v>1410</v>
      </c>
      <c r="T11" s="8">
        <f t="shared" si="6"/>
        <v>59.543918918918919</v>
      </c>
      <c r="U11" s="10">
        <v>512</v>
      </c>
      <c r="V11" s="8">
        <f t="shared" si="7"/>
        <v>21.621621621621621</v>
      </c>
      <c r="W11" s="10">
        <f t="shared" si="32"/>
        <v>2368</v>
      </c>
      <c r="X11" s="8">
        <f t="shared" si="33"/>
        <v>0</v>
      </c>
      <c r="Y11" s="10">
        <v>791</v>
      </c>
      <c r="Z11" s="8">
        <f t="shared" si="8"/>
        <v>33.403716216216218</v>
      </c>
      <c r="AA11" s="10">
        <v>752</v>
      </c>
      <c r="AB11" s="8">
        <f t="shared" si="9"/>
        <v>95.069532237673826</v>
      </c>
      <c r="AC11" s="8">
        <f t="shared" si="34"/>
        <v>31.756756756756758</v>
      </c>
      <c r="AD11" s="10">
        <v>652</v>
      </c>
      <c r="AE11" s="67">
        <f t="shared" si="35"/>
        <v>86.702127659574472</v>
      </c>
      <c r="AF11" s="10">
        <v>638</v>
      </c>
      <c r="AG11" s="8">
        <f t="shared" si="36"/>
        <v>97.852760736196316</v>
      </c>
      <c r="AH11" s="8">
        <f t="shared" si="10"/>
        <v>26.942567567567568</v>
      </c>
      <c r="AI11" s="10">
        <f t="shared" si="37"/>
        <v>14</v>
      </c>
      <c r="AJ11" s="8">
        <f t="shared" si="38"/>
        <v>2.147239263803681</v>
      </c>
      <c r="AK11" s="106">
        <v>1373</v>
      </c>
      <c r="AL11" s="8">
        <f t="shared" si="11"/>
        <v>57.981418918918919</v>
      </c>
      <c r="AM11" s="10">
        <v>1342</v>
      </c>
      <c r="AN11" s="8">
        <f t="shared" si="12"/>
        <v>56.672297297297298</v>
      </c>
      <c r="AO11" s="106">
        <v>1260</v>
      </c>
      <c r="AP11" s="8">
        <f t="shared" si="13"/>
        <v>53.20945945945946</v>
      </c>
      <c r="AQ11" s="106">
        <v>200</v>
      </c>
      <c r="AR11" s="8">
        <f t="shared" si="14"/>
        <v>8.4459459459459456</v>
      </c>
      <c r="AS11" s="10">
        <v>768</v>
      </c>
      <c r="AT11" s="8">
        <f t="shared" si="15"/>
        <v>32.432432432432435</v>
      </c>
      <c r="AU11" s="10">
        <v>1458</v>
      </c>
      <c r="AV11" s="8">
        <f t="shared" si="16"/>
        <v>61.570945945945944</v>
      </c>
      <c r="AW11" s="10">
        <v>44</v>
      </c>
      <c r="AX11" s="17">
        <f t="shared" si="39"/>
        <v>1.8581081081081081</v>
      </c>
      <c r="AY11" s="10">
        <v>49</v>
      </c>
      <c r="AZ11" s="8">
        <f t="shared" si="40"/>
        <v>1.8595825426944972</v>
      </c>
      <c r="BA11" s="10">
        <v>90</v>
      </c>
      <c r="BB11" s="8">
        <f t="shared" si="41"/>
        <v>3.8006756756756759</v>
      </c>
      <c r="BC11" s="10">
        <v>89</v>
      </c>
      <c r="BD11" s="8">
        <f t="shared" si="42"/>
        <v>3.7584459459459461</v>
      </c>
      <c r="BE11" s="10">
        <v>330</v>
      </c>
      <c r="BF11" s="8">
        <f t="shared" si="43"/>
        <v>13.935810810810811</v>
      </c>
      <c r="BG11" s="10">
        <v>242</v>
      </c>
      <c r="BH11" s="8">
        <f t="shared" si="17"/>
        <v>10.219594594594595</v>
      </c>
      <c r="BI11" s="10">
        <v>73</v>
      </c>
      <c r="BJ11" s="8">
        <f t="shared" si="18"/>
        <v>3.0827702702702702</v>
      </c>
      <c r="BK11" s="106">
        <v>24</v>
      </c>
      <c r="BL11" s="17">
        <f t="shared" si="19"/>
        <v>1.0135135135135136</v>
      </c>
      <c r="BM11" s="106">
        <v>274</v>
      </c>
      <c r="BN11" s="17">
        <f t="shared" si="20"/>
        <v>11.570945945945946</v>
      </c>
      <c r="BO11" s="10">
        <v>95</v>
      </c>
      <c r="BP11" s="17">
        <f t="shared" si="21"/>
        <v>4.0118243243243246</v>
      </c>
      <c r="BQ11" s="106">
        <v>57</v>
      </c>
      <c r="BR11" s="17">
        <f t="shared" si="22"/>
        <v>2.4070945945945947</v>
      </c>
      <c r="BS11" s="8">
        <f t="shared" si="44"/>
        <v>60</v>
      </c>
      <c r="BT11" s="10">
        <v>36</v>
      </c>
      <c r="BU11" s="8">
        <f t="shared" si="45"/>
        <v>63.157894736842103</v>
      </c>
      <c r="BV11" s="106">
        <v>150</v>
      </c>
      <c r="BW11" s="17">
        <f t="shared" si="23"/>
        <v>6.3344594594594597</v>
      </c>
      <c r="BX11" s="8">
        <f t="shared" si="46"/>
        <v>75</v>
      </c>
      <c r="BY11" s="106">
        <v>61</v>
      </c>
      <c r="BZ11" s="10">
        <v>78</v>
      </c>
      <c r="CA11" s="8">
        <f t="shared" si="47"/>
        <v>78.205128205128204</v>
      </c>
      <c r="CB11" s="106">
        <v>439</v>
      </c>
      <c r="CC11" s="8">
        <f t="shared" si="24"/>
        <v>18.538851351351351</v>
      </c>
      <c r="CD11" s="10">
        <v>439</v>
      </c>
      <c r="CE11" s="8">
        <f t="shared" si="25"/>
        <v>55.499367888748417</v>
      </c>
      <c r="CF11" s="106">
        <v>61</v>
      </c>
      <c r="CG11" s="106">
        <v>56</v>
      </c>
      <c r="CH11" s="17">
        <f t="shared" si="26"/>
        <v>2.5760135135135136</v>
      </c>
      <c r="CI11" s="10">
        <v>12</v>
      </c>
      <c r="CJ11" s="8">
        <f t="shared" si="48"/>
        <v>19.672131147540984</v>
      </c>
      <c r="CK11" s="10">
        <v>61</v>
      </c>
      <c r="CL11" s="106">
        <v>6</v>
      </c>
      <c r="CM11" s="17">
        <f t="shared" si="27"/>
        <v>0.2533783783783784</v>
      </c>
      <c r="CN11" s="10">
        <v>6</v>
      </c>
      <c r="CO11" s="10">
        <v>6</v>
      </c>
      <c r="CP11" s="10">
        <v>0</v>
      </c>
      <c r="CQ11" s="8">
        <f t="shared" si="49"/>
        <v>0</v>
      </c>
      <c r="CR11" s="106">
        <v>6</v>
      </c>
      <c r="CS11" s="106">
        <v>6</v>
      </c>
      <c r="CT11" s="106">
        <v>2360</v>
      </c>
      <c r="CU11" s="73">
        <f t="shared" si="28"/>
        <v>-8</v>
      </c>
      <c r="CV11" s="37" t="s">
        <v>142</v>
      </c>
      <c r="CW11" s="92" t="s">
        <v>40</v>
      </c>
    </row>
    <row r="12" spans="1:101" ht="47.25" customHeight="1">
      <c r="A12" s="58">
        <v>7</v>
      </c>
      <c r="B12" s="4" t="s">
        <v>44</v>
      </c>
      <c r="C12" s="106">
        <v>3453</v>
      </c>
      <c r="D12" s="106">
        <v>3480</v>
      </c>
      <c r="E12" s="8">
        <f t="shared" si="0"/>
        <v>100.78192875760209</v>
      </c>
      <c r="F12" s="10">
        <v>170</v>
      </c>
      <c r="G12" s="10">
        <f t="shared" si="1"/>
        <v>3650</v>
      </c>
      <c r="H12" s="8">
        <f t="shared" si="2"/>
        <v>105.70518389805966</v>
      </c>
      <c r="I12" s="10">
        <v>3013</v>
      </c>
      <c r="J12" s="8">
        <f t="shared" si="29"/>
        <v>82.547945205479451</v>
      </c>
      <c r="K12" s="10">
        <v>2984</v>
      </c>
      <c r="L12" s="8">
        <f t="shared" si="3"/>
        <v>86.417607877208226</v>
      </c>
      <c r="M12" s="10">
        <f t="shared" si="30"/>
        <v>29</v>
      </c>
      <c r="N12" s="8">
        <f t="shared" si="31"/>
        <v>0.9624958513109857</v>
      </c>
      <c r="O12" s="10">
        <v>525</v>
      </c>
      <c r="P12" s="8">
        <f t="shared" si="4"/>
        <v>15.086206896551724</v>
      </c>
      <c r="Q12" s="10">
        <v>524</v>
      </c>
      <c r="R12" s="8">
        <f t="shared" si="5"/>
        <v>15.057471264367816</v>
      </c>
      <c r="S12" s="10">
        <v>1812</v>
      </c>
      <c r="T12" s="8">
        <f t="shared" si="6"/>
        <v>52.068965517241381</v>
      </c>
      <c r="U12" s="10">
        <v>619</v>
      </c>
      <c r="V12" s="8">
        <f t="shared" si="7"/>
        <v>17.787356321839081</v>
      </c>
      <c r="W12" s="10">
        <f t="shared" si="32"/>
        <v>3480</v>
      </c>
      <c r="X12" s="8">
        <f t="shared" si="33"/>
        <v>0</v>
      </c>
      <c r="Y12" s="10">
        <v>525</v>
      </c>
      <c r="Z12" s="8">
        <f t="shared" si="8"/>
        <v>15.086206896551724</v>
      </c>
      <c r="AA12" s="10">
        <v>525</v>
      </c>
      <c r="AB12" s="8">
        <f t="shared" si="9"/>
        <v>100</v>
      </c>
      <c r="AC12" s="8">
        <f t="shared" si="34"/>
        <v>15.086206896551724</v>
      </c>
      <c r="AD12" s="10">
        <v>464</v>
      </c>
      <c r="AE12" s="67">
        <f t="shared" si="35"/>
        <v>88.38095238095238</v>
      </c>
      <c r="AF12" s="10">
        <v>453</v>
      </c>
      <c r="AG12" s="8">
        <f t="shared" si="36"/>
        <v>97.629310344827587</v>
      </c>
      <c r="AH12" s="67">
        <f t="shared" si="10"/>
        <v>13.017241379310345</v>
      </c>
      <c r="AI12" s="10">
        <f t="shared" si="37"/>
        <v>11</v>
      </c>
      <c r="AJ12" s="8">
        <f t="shared" si="38"/>
        <v>2.3706896551724137</v>
      </c>
      <c r="AK12" s="73">
        <v>1299</v>
      </c>
      <c r="AL12" s="8">
        <f t="shared" si="11"/>
        <v>37.327586206896555</v>
      </c>
      <c r="AM12" s="10">
        <v>1305</v>
      </c>
      <c r="AN12" s="8">
        <f t="shared" si="12"/>
        <v>37.5</v>
      </c>
      <c r="AO12" s="106">
        <v>1345</v>
      </c>
      <c r="AP12" s="8">
        <f t="shared" si="13"/>
        <v>38.649425287356323</v>
      </c>
      <c r="AQ12" s="106">
        <v>647</v>
      </c>
      <c r="AR12" s="8">
        <f t="shared" si="14"/>
        <v>18.591954022988507</v>
      </c>
      <c r="AS12" s="10">
        <v>239</v>
      </c>
      <c r="AT12" s="8">
        <f t="shared" si="15"/>
        <v>6.8678160919540234</v>
      </c>
      <c r="AU12" s="10">
        <v>1596</v>
      </c>
      <c r="AV12" s="8">
        <f t="shared" si="16"/>
        <v>45.862068965517238</v>
      </c>
      <c r="AW12" s="10">
        <v>580</v>
      </c>
      <c r="AX12" s="77">
        <f t="shared" si="39"/>
        <v>16.666666666666668</v>
      </c>
      <c r="AY12" s="10">
        <v>473</v>
      </c>
      <c r="AZ12" s="8">
        <f t="shared" si="40"/>
        <v>13.698233420214306</v>
      </c>
      <c r="BA12" s="10">
        <v>457</v>
      </c>
      <c r="BB12" s="8">
        <f t="shared" si="41"/>
        <v>13.132183908045977</v>
      </c>
      <c r="BC12" s="10">
        <v>77</v>
      </c>
      <c r="BD12" s="8">
        <f t="shared" si="42"/>
        <v>2.2126436781609193</v>
      </c>
      <c r="BE12" s="10">
        <v>131</v>
      </c>
      <c r="BF12" s="8">
        <f t="shared" si="43"/>
        <v>3.764367816091954</v>
      </c>
      <c r="BG12" s="10">
        <v>569</v>
      </c>
      <c r="BH12" s="8">
        <f t="shared" si="17"/>
        <v>16.350574712643677</v>
      </c>
      <c r="BI12" s="10">
        <v>550</v>
      </c>
      <c r="BJ12" s="74">
        <f t="shared" si="18"/>
        <v>15.804597701149426</v>
      </c>
      <c r="BK12" s="106">
        <v>0</v>
      </c>
      <c r="BL12" s="17">
        <v>0</v>
      </c>
      <c r="BM12" s="106">
        <v>41</v>
      </c>
      <c r="BN12" s="17">
        <f t="shared" si="20"/>
        <v>1.1781609195402298</v>
      </c>
      <c r="BO12" s="10">
        <v>108</v>
      </c>
      <c r="BP12" s="17">
        <f t="shared" si="21"/>
        <v>3.103448275862069</v>
      </c>
      <c r="BQ12" s="106">
        <v>12</v>
      </c>
      <c r="BR12" s="77">
        <f t="shared" si="22"/>
        <v>0.34482758620689657</v>
      </c>
      <c r="BS12" s="74">
        <f t="shared" si="44"/>
        <v>11.111111111111111</v>
      </c>
      <c r="BT12" s="10">
        <v>12</v>
      </c>
      <c r="BU12" s="8">
        <f t="shared" si="45"/>
        <v>100</v>
      </c>
      <c r="BV12" s="106">
        <v>296</v>
      </c>
      <c r="BW12" s="17">
        <f t="shared" si="23"/>
        <v>8.5057471264367823</v>
      </c>
      <c r="BX12" s="8">
        <f t="shared" si="46"/>
        <v>45.749613601236476</v>
      </c>
      <c r="BY12" s="106">
        <v>201</v>
      </c>
      <c r="BZ12" s="10">
        <v>624</v>
      </c>
      <c r="CA12" s="8">
        <f t="shared" si="47"/>
        <v>32.21153846153846</v>
      </c>
      <c r="CB12" s="106">
        <v>534</v>
      </c>
      <c r="CC12" s="8">
        <f t="shared" si="24"/>
        <v>15.344827586206897</v>
      </c>
      <c r="CD12" s="10">
        <v>525</v>
      </c>
      <c r="CE12" s="74">
        <f t="shared" si="25"/>
        <v>101.71428571428571</v>
      </c>
      <c r="CF12" s="73">
        <v>155</v>
      </c>
      <c r="CG12" s="106">
        <v>157</v>
      </c>
      <c r="CH12" s="17">
        <f t="shared" si="26"/>
        <v>4.4540229885057467</v>
      </c>
      <c r="CI12" s="10">
        <v>155</v>
      </c>
      <c r="CJ12" s="8">
        <f t="shared" si="48"/>
        <v>100</v>
      </c>
      <c r="CK12" s="10">
        <v>134</v>
      </c>
      <c r="CL12" s="106">
        <v>14</v>
      </c>
      <c r="CM12" s="17">
        <f t="shared" si="27"/>
        <v>0.40229885057471265</v>
      </c>
      <c r="CN12" s="10">
        <v>14</v>
      </c>
      <c r="CO12" s="10">
        <v>14</v>
      </c>
      <c r="CP12" s="10">
        <v>14</v>
      </c>
      <c r="CQ12" s="8">
        <f t="shared" si="49"/>
        <v>100</v>
      </c>
      <c r="CR12" s="106">
        <v>14</v>
      </c>
      <c r="CS12" s="106">
        <v>14</v>
      </c>
      <c r="CT12" s="106">
        <v>3480</v>
      </c>
      <c r="CU12" s="106">
        <f t="shared" si="28"/>
        <v>0</v>
      </c>
      <c r="CV12" s="37" t="s">
        <v>152</v>
      </c>
      <c r="CW12" s="92" t="s">
        <v>44</v>
      </c>
    </row>
    <row r="13" spans="1:101" ht="29.25" customHeight="1">
      <c r="A13" s="58">
        <v>8</v>
      </c>
      <c r="B13" s="4" t="s">
        <v>46</v>
      </c>
      <c r="C13" s="106">
        <v>3189</v>
      </c>
      <c r="D13" s="106">
        <v>3005</v>
      </c>
      <c r="E13" s="8">
        <f t="shared" si="0"/>
        <v>94.230166196299777</v>
      </c>
      <c r="F13" s="10">
        <v>166</v>
      </c>
      <c r="G13" s="10">
        <f t="shared" si="1"/>
        <v>3171</v>
      </c>
      <c r="H13" s="8">
        <f t="shared" si="2"/>
        <v>99.435559736594541</v>
      </c>
      <c r="I13" s="10">
        <v>3118</v>
      </c>
      <c r="J13" s="8">
        <f t="shared" si="29"/>
        <v>98.328602964364549</v>
      </c>
      <c r="K13" s="10">
        <v>2920</v>
      </c>
      <c r="L13" s="8">
        <f t="shared" si="3"/>
        <v>91.564753841329576</v>
      </c>
      <c r="M13" s="10">
        <f t="shared" si="30"/>
        <v>198</v>
      </c>
      <c r="N13" s="8">
        <f t="shared" si="31"/>
        <v>6.3502245028864657</v>
      </c>
      <c r="O13" s="10">
        <v>298</v>
      </c>
      <c r="P13" s="8">
        <f t="shared" si="4"/>
        <v>9.9168053244592347</v>
      </c>
      <c r="Q13" s="10">
        <v>121</v>
      </c>
      <c r="R13" s="8">
        <f t="shared" si="5"/>
        <v>4.0266222961730449</v>
      </c>
      <c r="S13" s="10">
        <v>1853</v>
      </c>
      <c r="T13" s="8">
        <f t="shared" si="6"/>
        <v>61.663893510815306</v>
      </c>
      <c r="U13" s="10">
        <v>733</v>
      </c>
      <c r="V13" s="8">
        <f t="shared" si="7"/>
        <v>24.392678868552412</v>
      </c>
      <c r="W13" s="10">
        <f t="shared" si="32"/>
        <v>3005</v>
      </c>
      <c r="X13" s="8">
        <f t="shared" si="33"/>
        <v>0</v>
      </c>
      <c r="Y13" s="10">
        <v>690</v>
      </c>
      <c r="Z13" s="8">
        <f t="shared" si="8"/>
        <v>22.961730449251249</v>
      </c>
      <c r="AA13" s="10">
        <v>471</v>
      </c>
      <c r="AB13" s="8">
        <f t="shared" si="9"/>
        <v>68.260869565217391</v>
      </c>
      <c r="AC13" s="8">
        <f t="shared" si="34"/>
        <v>15.6738768718802</v>
      </c>
      <c r="AD13" s="10">
        <v>479</v>
      </c>
      <c r="AE13" s="8">
        <f t="shared" si="35"/>
        <v>101.69851380042464</v>
      </c>
      <c r="AF13" s="10">
        <v>469</v>
      </c>
      <c r="AG13" s="8">
        <f t="shared" si="36"/>
        <v>97.912317327766175</v>
      </c>
      <c r="AH13" s="67">
        <f t="shared" si="10"/>
        <v>15.607321131447588</v>
      </c>
      <c r="AI13" s="10">
        <f t="shared" si="37"/>
        <v>10</v>
      </c>
      <c r="AJ13" s="8">
        <f t="shared" si="38"/>
        <v>2.0876826722338206</v>
      </c>
      <c r="AK13" s="106">
        <v>1368</v>
      </c>
      <c r="AL13" s="8">
        <f t="shared" si="11"/>
        <v>45.524126455906824</v>
      </c>
      <c r="AM13" s="10">
        <v>1202</v>
      </c>
      <c r="AN13" s="8">
        <f t="shared" si="12"/>
        <v>40</v>
      </c>
      <c r="AO13" s="106">
        <v>620</v>
      </c>
      <c r="AP13" s="8">
        <f t="shared" si="13"/>
        <v>20.632279534109816</v>
      </c>
      <c r="AQ13" s="106">
        <v>390</v>
      </c>
      <c r="AR13" s="8">
        <f t="shared" si="14"/>
        <v>12.9783693843594</v>
      </c>
      <c r="AS13" s="10">
        <v>627</v>
      </c>
      <c r="AT13" s="8">
        <f t="shared" si="15"/>
        <v>20.865224625623959</v>
      </c>
      <c r="AU13" s="10">
        <v>1988</v>
      </c>
      <c r="AV13" s="8">
        <f t="shared" si="16"/>
        <v>66.156405990016637</v>
      </c>
      <c r="AW13" s="10">
        <v>91</v>
      </c>
      <c r="AX13" s="17">
        <f t="shared" si="39"/>
        <v>3.0282861896838602</v>
      </c>
      <c r="AY13" s="10">
        <v>161</v>
      </c>
      <c r="AZ13" s="8">
        <f t="shared" si="40"/>
        <v>5.0486045782376925</v>
      </c>
      <c r="BA13" s="10">
        <v>207</v>
      </c>
      <c r="BB13" s="8">
        <f t="shared" si="41"/>
        <v>6.8885191347753745</v>
      </c>
      <c r="BC13" s="10">
        <v>126</v>
      </c>
      <c r="BD13" s="8">
        <f t="shared" si="42"/>
        <v>4.1930116472545755</v>
      </c>
      <c r="BE13" s="10">
        <v>587</v>
      </c>
      <c r="BF13" s="8">
        <f t="shared" si="43"/>
        <v>19.534109816971714</v>
      </c>
      <c r="BG13" s="10">
        <v>44</v>
      </c>
      <c r="BH13" s="8">
        <f t="shared" si="17"/>
        <v>1.4642262895174709</v>
      </c>
      <c r="BI13" s="10">
        <v>12</v>
      </c>
      <c r="BJ13" s="8">
        <f t="shared" si="18"/>
        <v>0.39933444259567386</v>
      </c>
      <c r="BK13" s="106">
        <v>1</v>
      </c>
      <c r="BL13" s="17">
        <f t="shared" ref="BL13:BL20" si="50">BK13*100/D13</f>
        <v>3.3277870216306155E-2</v>
      </c>
      <c r="BM13" s="106">
        <v>98</v>
      </c>
      <c r="BN13" s="17">
        <f t="shared" si="20"/>
        <v>3.2612312811980035</v>
      </c>
      <c r="BO13" s="10">
        <v>42</v>
      </c>
      <c r="BP13" s="17">
        <f t="shared" si="21"/>
        <v>1.3976705490848587</v>
      </c>
      <c r="BQ13" s="106">
        <v>34</v>
      </c>
      <c r="BR13" s="17">
        <f t="shared" si="22"/>
        <v>1.1314475873544094</v>
      </c>
      <c r="BS13" s="8">
        <f t="shared" si="44"/>
        <v>80.952380952380949</v>
      </c>
      <c r="BT13" s="10">
        <v>0</v>
      </c>
      <c r="BU13" s="8">
        <f t="shared" si="45"/>
        <v>0</v>
      </c>
      <c r="BV13" s="106">
        <v>15</v>
      </c>
      <c r="BW13" s="17">
        <f t="shared" si="23"/>
        <v>0.49916805324459235</v>
      </c>
      <c r="BX13" s="8">
        <f t="shared" si="46"/>
        <v>3.8461538461538463</v>
      </c>
      <c r="BY13" s="106">
        <v>6</v>
      </c>
      <c r="BZ13" s="10">
        <v>14</v>
      </c>
      <c r="CA13" s="8">
        <f t="shared" si="47"/>
        <v>42.857142857142854</v>
      </c>
      <c r="CB13" s="106">
        <v>471</v>
      </c>
      <c r="CC13" s="8">
        <f t="shared" si="24"/>
        <v>15.6738768718802</v>
      </c>
      <c r="CD13" s="10">
        <v>313</v>
      </c>
      <c r="CE13" s="8">
        <f t="shared" si="25"/>
        <v>68.260869565217391</v>
      </c>
      <c r="CF13" s="106">
        <v>323</v>
      </c>
      <c r="CG13" s="106">
        <v>323</v>
      </c>
      <c r="CH13" s="17">
        <f t="shared" si="26"/>
        <v>10.748752079866888</v>
      </c>
      <c r="CI13" s="10">
        <v>283</v>
      </c>
      <c r="CJ13" s="8">
        <f t="shared" si="48"/>
        <v>87.616099071207429</v>
      </c>
      <c r="CK13" s="10">
        <v>323</v>
      </c>
      <c r="CL13" s="106">
        <v>9</v>
      </c>
      <c r="CM13" s="17">
        <f t="shared" si="27"/>
        <v>0.29950083194675542</v>
      </c>
      <c r="CN13" s="10">
        <v>8</v>
      </c>
      <c r="CO13" s="10">
        <v>8</v>
      </c>
      <c r="CP13" s="10">
        <v>5</v>
      </c>
      <c r="CQ13" s="8">
        <f t="shared" si="49"/>
        <v>55.555555555555557</v>
      </c>
      <c r="CR13" s="106">
        <v>9</v>
      </c>
      <c r="CS13" s="106">
        <v>9</v>
      </c>
      <c r="CT13" s="106">
        <v>3005</v>
      </c>
      <c r="CU13" s="106">
        <f t="shared" si="28"/>
        <v>0</v>
      </c>
      <c r="CV13" s="37" t="s">
        <v>154</v>
      </c>
      <c r="CW13" s="92" t="s">
        <v>46</v>
      </c>
    </row>
    <row r="14" spans="1:101" ht="44.25" customHeight="1">
      <c r="A14" s="58">
        <v>9</v>
      </c>
      <c r="B14" s="4" t="s">
        <v>47</v>
      </c>
      <c r="C14" s="106">
        <v>2231</v>
      </c>
      <c r="D14" s="106">
        <v>2231</v>
      </c>
      <c r="E14" s="8">
        <f t="shared" si="0"/>
        <v>100</v>
      </c>
      <c r="F14" s="10">
        <v>257</v>
      </c>
      <c r="G14" s="10">
        <f t="shared" si="1"/>
        <v>2488</v>
      </c>
      <c r="H14" s="8">
        <f t="shared" si="2"/>
        <v>111.51949798296728</v>
      </c>
      <c r="I14" s="10">
        <v>2001</v>
      </c>
      <c r="J14" s="8">
        <f t="shared" si="29"/>
        <v>80.426045016077168</v>
      </c>
      <c r="K14" s="10">
        <v>1962</v>
      </c>
      <c r="L14" s="8">
        <f t="shared" si="3"/>
        <v>87.942626624831917</v>
      </c>
      <c r="M14" s="10">
        <f t="shared" si="30"/>
        <v>39</v>
      </c>
      <c r="N14" s="8">
        <f t="shared" si="31"/>
        <v>1.9490254872563719</v>
      </c>
      <c r="O14" s="10">
        <v>546</v>
      </c>
      <c r="P14" s="8">
        <f t="shared" si="4"/>
        <v>24.473330345136709</v>
      </c>
      <c r="Q14" s="10">
        <v>282</v>
      </c>
      <c r="R14" s="8">
        <f t="shared" si="5"/>
        <v>12.64007171671896</v>
      </c>
      <c r="S14" s="10">
        <v>962</v>
      </c>
      <c r="T14" s="8">
        <f t="shared" si="6"/>
        <v>43.119677274764676</v>
      </c>
      <c r="U14" s="10">
        <v>441</v>
      </c>
      <c r="V14" s="8">
        <f t="shared" si="7"/>
        <v>19.766920663379651</v>
      </c>
      <c r="W14" s="10">
        <f t="shared" si="32"/>
        <v>2231</v>
      </c>
      <c r="X14" s="8">
        <f t="shared" si="33"/>
        <v>0</v>
      </c>
      <c r="Y14" s="10">
        <v>514</v>
      </c>
      <c r="Z14" s="8">
        <f t="shared" si="8"/>
        <v>23.038995965934557</v>
      </c>
      <c r="AA14" s="10">
        <v>467</v>
      </c>
      <c r="AB14" s="8">
        <f t="shared" si="9"/>
        <v>90.856031128404666</v>
      </c>
      <c r="AC14" s="8">
        <f t="shared" si="34"/>
        <v>20.932317346481398</v>
      </c>
      <c r="AD14" s="10">
        <v>348</v>
      </c>
      <c r="AE14" s="67">
        <f t="shared" si="35"/>
        <v>74.518201284796575</v>
      </c>
      <c r="AF14" s="10">
        <v>334</v>
      </c>
      <c r="AG14" s="8">
        <f t="shared" si="36"/>
        <v>95.977011494252878</v>
      </c>
      <c r="AH14" s="67">
        <f t="shared" si="10"/>
        <v>14.970865082922456</v>
      </c>
      <c r="AI14" s="10">
        <f t="shared" si="37"/>
        <v>14</v>
      </c>
      <c r="AJ14" s="8">
        <f t="shared" si="38"/>
        <v>4.0229885057471266</v>
      </c>
      <c r="AK14" s="106">
        <v>718</v>
      </c>
      <c r="AL14" s="8">
        <f t="shared" si="11"/>
        <v>32.182877633348276</v>
      </c>
      <c r="AM14" s="75">
        <v>156</v>
      </c>
      <c r="AN14" s="8">
        <f t="shared" si="12"/>
        <v>6.9923800986104885</v>
      </c>
      <c r="AO14" s="106">
        <v>757</v>
      </c>
      <c r="AP14" s="8">
        <f t="shared" si="13"/>
        <v>33.930972658000897</v>
      </c>
      <c r="AQ14" s="106">
        <v>278</v>
      </c>
      <c r="AR14" s="8">
        <f t="shared" si="14"/>
        <v>12.460779919318691</v>
      </c>
      <c r="AS14" s="10">
        <v>573</v>
      </c>
      <c r="AT14" s="8">
        <f t="shared" si="15"/>
        <v>25.683549977588527</v>
      </c>
      <c r="AU14" s="10">
        <v>1324</v>
      </c>
      <c r="AV14" s="8">
        <f t="shared" si="16"/>
        <v>59.345584939489015</v>
      </c>
      <c r="AW14" s="10">
        <v>28</v>
      </c>
      <c r="AX14" s="17">
        <f t="shared" si="39"/>
        <v>1.2550425818018827</v>
      </c>
      <c r="AY14" s="10">
        <v>223</v>
      </c>
      <c r="AZ14" s="8">
        <f t="shared" si="40"/>
        <v>9.9955177050649926</v>
      </c>
      <c r="BA14" s="75">
        <v>4</v>
      </c>
      <c r="BB14" s="8">
        <f t="shared" si="41"/>
        <v>0.17929179740026893</v>
      </c>
      <c r="BC14" s="10">
        <v>8</v>
      </c>
      <c r="BD14" s="8">
        <f t="shared" si="42"/>
        <v>0.35858359480053786</v>
      </c>
      <c r="BE14" s="10">
        <v>76</v>
      </c>
      <c r="BF14" s="8">
        <f t="shared" si="43"/>
        <v>3.40654415060511</v>
      </c>
      <c r="BG14" s="10">
        <v>182</v>
      </c>
      <c r="BH14" s="8">
        <f t="shared" si="17"/>
        <v>8.1577767817122364</v>
      </c>
      <c r="BI14" s="10">
        <v>56</v>
      </c>
      <c r="BJ14" s="8">
        <f t="shared" si="18"/>
        <v>2.5100851636037653</v>
      </c>
      <c r="BK14" s="106">
        <v>4</v>
      </c>
      <c r="BL14" s="17">
        <f t="shared" si="50"/>
        <v>0.17929179740026893</v>
      </c>
      <c r="BM14" s="106">
        <v>103</v>
      </c>
      <c r="BN14" s="17">
        <f t="shared" si="20"/>
        <v>4.6167637830569248</v>
      </c>
      <c r="BO14" s="10">
        <v>11</v>
      </c>
      <c r="BP14" s="17">
        <f t="shared" si="21"/>
        <v>0.49305244285073957</v>
      </c>
      <c r="BQ14" s="106">
        <v>42</v>
      </c>
      <c r="BR14" s="17">
        <f t="shared" si="22"/>
        <v>1.8825638727028238</v>
      </c>
      <c r="BS14" s="8">
        <f t="shared" si="44"/>
        <v>381.81818181818181</v>
      </c>
      <c r="BT14" s="10">
        <v>40</v>
      </c>
      <c r="BU14" s="8">
        <f t="shared" si="45"/>
        <v>95.238095238095241</v>
      </c>
      <c r="BV14" s="106">
        <v>162</v>
      </c>
      <c r="BW14" s="17">
        <f t="shared" si="23"/>
        <v>7.2613177947108918</v>
      </c>
      <c r="BX14" s="8">
        <f t="shared" si="46"/>
        <v>58.273381294964025</v>
      </c>
      <c r="BY14" s="106">
        <v>56</v>
      </c>
      <c r="BZ14" s="10">
        <v>44</v>
      </c>
      <c r="CA14" s="8">
        <f t="shared" si="47"/>
        <v>127.27272727272727</v>
      </c>
      <c r="CB14" s="106">
        <v>397</v>
      </c>
      <c r="CC14" s="8">
        <f t="shared" si="24"/>
        <v>17.794710891976692</v>
      </c>
      <c r="CD14" s="10">
        <v>412</v>
      </c>
      <c r="CE14" s="8">
        <f t="shared" si="25"/>
        <v>77.237354085603116</v>
      </c>
      <c r="CF14" s="106">
        <v>236</v>
      </c>
      <c r="CG14" s="106">
        <v>144</v>
      </c>
      <c r="CH14" s="17">
        <f t="shared" si="26"/>
        <v>10.578216046615868</v>
      </c>
      <c r="CI14" s="10">
        <v>236</v>
      </c>
      <c r="CJ14" s="8">
        <f t="shared" si="48"/>
        <v>100</v>
      </c>
      <c r="CK14" s="10">
        <v>240</v>
      </c>
      <c r="CL14" s="106">
        <v>3</v>
      </c>
      <c r="CM14" s="17">
        <f t="shared" si="27"/>
        <v>0.13446884805020171</v>
      </c>
      <c r="CN14" s="10">
        <v>3</v>
      </c>
      <c r="CO14" s="10">
        <v>1</v>
      </c>
      <c r="CP14" s="10">
        <v>3</v>
      </c>
      <c r="CQ14" s="8">
        <f t="shared" si="49"/>
        <v>100</v>
      </c>
      <c r="CR14" s="106">
        <v>3</v>
      </c>
      <c r="CS14" s="106">
        <v>2</v>
      </c>
      <c r="CT14" s="106">
        <v>2231</v>
      </c>
      <c r="CU14" s="106">
        <f t="shared" si="28"/>
        <v>0</v>
      </c>
      <c r="CV14" s="37" t="s">
        <v>143</v>
      </c>
      <c r="CW14" s="92" t="s">
        <v>47</v>
      </c>
    </row>
    <row r="15" spans="1:101" ht="31.5" customHeight="1">
      <c r="A15" s="58">
        <v>10</v>
      </c>
      <c r="B15" s="7" t="s">
        <v>54</v>
      </c>
      <c r="C15" s="106">
        <v>2732</v>
      </c>
      <c r="D15" s="106">
        <v>2741</v>
      </c>
      <c r="E15" s="8">
        <f t="shared" si="0"/>
        <v>100.32942898975109</v>
      </c>
      <c r="F15" s="10">
        <v>565</v>
      </c>
      <c r="G15" s="10">
        <f t="shared" si="1"/>
        <v>3306</v>
      </c>
      <c r="H15" s="8">
        <f t="shared" si="2"/>
        <v>121.01024890190337</v>
      </c>
      <c r="I15" s="10">
        <v>3272</v>
      </c>
      <c r="J15" s="8">
        <f t="shared" si="29"/>
        <v>98.971566848154865</v>
      </c>
      <c r="K15" s="10">
        <v>3230</v>
      </c>
      <c r="L15" s="8">
        <f t="shared" si="3"/>
        <v>118.22840409956076</v>
      </c>
      <c r="M15" s="10">
        <f t="shared" si="30"/>
        <v>42</v>
      </c>
      <c r="N15" s="8">
        <f t="shared" si="31"/>
        <v>1.2836185819070904</v>
      </c>
      <c r="O15" s="10">
        <v>419</v>
      </c>
      <c r="P15" s="8">
        <f t="shared" si="4"/>
        <v>15.286391827800072</v>
      </c>
      <c r="Q15" s="10">
        <v>280</v>
      </c>
      <c r="R15" s="8">
        <f t="shared" si="5"/>
        <v>10.215249908792412</v>
      </c>
      <c r="S15" s="10">
        <v>1533</v>
      </c>
      <c r="T15" s="8">
        <f t="shared" si="6"/>
        <v>55.928493250638454</v>
      </c>
      <c r="U15" s="10">
        <v>509</v>
      </c>
      <c r="V15" s="8">
        <f t="shared" si="7"/>
        <v>18.569865012769064</v>
      </c>
      <c r="W15" s="10">
        <f t="shared" si="32"/>
        <v>2741</v>
      </c>
      <c r="X15" s="8">
        <f t="shared" si="33"/>
        <v>0</v>
      </c>
      <c r="Y15" s="10">
        <v>732</v>
      </c>
      <c r="Z15" s="8">
        <f t="shared" si="8"/>
        <v>26.705581904414448</v>
      </c>
      <c r="AA15" s="10">
        <v>730</v>
      </c>
      <c r="AB15" s="8">
        <f t="shared" ref="AB15:AB20" si="51">AA15*100/Y15</f>
        <v>99.726775956284158</v>
      </c>
      <c r="AC15" s="8">
        <f t="shared" si="34"/>
        <v>26.63261583363736</v>
      </c>
      <c r="AD15" s="10">
        <v>716</v>
      </c>
      <c r="AE15" s="8">
        <f t="shared" si="35"/>
        <v>98.082191780821915</v>
      </c>
      <c r="AF15" s="10">
        <v>701</v>
      </c>
      <c r="AG15" s="8">
        <f t="shared" si="36"/>
        <v>97.905027932960891</v>
      </c>
      <c r="AH15" s="8">
        <f t="shared" si="10"/>
        <v>25.574607807369574</v>
      </c>
      <c r="AI15" s="10">
        <f t="shared" si="37"/>
        <v>15</v>
      </c>
      <c r="AJ15" s="8">
        <f t="shared" si="38"/>
        <v>2.0949720670391061</v>
      </c>
      <c r="AK15" s="73">
        <v>957</v>
      </c>
      <c r="AL15" s="8">
        <f t="shared" si="11"/>
        <v>34.914264866836923</v>
      </c>
      <c r="AM15" s="10">
        <v>1325</v>
      </c>
      <c r="AN15" s="8">
        <f t="shared" si="12"/>
        <v>48.34002188982123</v>
      </c>
      <c r="AO15" s="106">
        <v>573</v>
      </c>
      <c r="AP15" s="8">
        <f t="shared" si="13"/>
        <v>20.9047792776359</v>
      </c>
      <c r="AQ15" s="106">
        <v>460</v>
      </c>
      <c r="AR15" s="8">
        <f t="shared" si="14"/>
        <v>16.782196278730389</v>
      </c>
      <c r="AS15" s="10">
        <v>576</v>
      </c>
      <c r="AT15" s="8">
        <f t="shared" si="15"/>
        <v>21.014228383801534</v>
      </c>
      <c r="AU15" s="10">
        <v>20</v>
      </c>
      <c r="AV15" s="74">
        <f t="shared" si="16"/>
        <v>0.72966070777088654</v>
      </c>
      <c r="AW15" s="10">
        <v>21</v>
      </c>
      <c r="AX15" s="17">
        <f t="shared" si="39"/>
        <v>0.7661437431594309</v>
      </c>
      <c r="AY15" s="10">
        <v>389</v>
      </c>
      <c r="AZ15" s="8">
        <f t="shared" si="40"/>
        <v>14.238653001464129</v>
      </c>
      <c r="BA15" s="10">
        <v>337</v>
      </c>
      <c r="BB15" s="8">
        <f t="shared" si="41"/>
        <v>12.294782925939439</v>
      </c>
      <c r="BC15" s="10">
        <v>211</v>
      </c>
      <c r="BD15" s="8">
        <f t="shared" si="42"/>
        <v>7.6979204669828531</v>
      </c>
      <c r="BE15" s="10">
        <v>118</v>
      </c>
      <c r="BF15" s="8">
        <f t="shared" si="43"/>
        <v>4.3049981758482305</v>
      </c>
      <c r="BG15" s="10">
        <v>149</v>
      </c>
      <c r="BH15" s="8">
        <f t="shared" si="17"/>
        <v>5.435972272893105</v>
      </c>
      <c r="BI15" s="10">
        <v>396</v>
      </c>
      <c r="BJ15" s="74">
        <f t="shared" si="18"/>
        <v>14.447282013863553</v>
      </c>
      <c r="BK15" s="106">
        <v>54</v>
      </c>
      <c r="BL15" s="17">
        <f t="shared" si="50"/>
        <v>1.9700839109813937</v>
      </c>
      <c r="BM15" s="106">
        <v>336</v>
      </c>
      <c r="BN15" s="17">
        <f t="shared" si="20"/>
        <v>12.258299890550894</v>
      </c>
      <c r="BO15" s="10">
        <v>40</v>
      </c>
      <c r="BP15" s="17">
        <f t="shared" si="21"/>
        <v>1.4593214155417731</v>
      </c>
      <c r="BQ15" s="106">
        <v>40</v>
      </c>
      <c r="BR15" s="17">
        <f t="shared" si="22"/>
        <v>1.4593214155417731</v>
      </c>
      <c r="BS15" s="8">
        <f t="shared" si="44"/>
        <v>100</v>
      </c>
      <c r="BT15" s="10">
        <v>6</v>
      </c>
      <c r="BU15" s="8">
        <f t="shared" si="45"/>
        <v>15</v>
      </c>
      <c r="BV15" s="106">
        <v>26</v>
      </c>
      <c r="BW15" s="17">
        <f t="shared" si="23"/>
        <v>0.94855892010215248</v>
      </c>
      <c r="BX15" s="8">
        <f t="shared" si="46"/>
        <v>5.6521739130434785</v>
      </c>
      <c r="BY15" s="106">
        <v>87</v>
      </c>
      <c r="BZ15" s="10">
        <v>87</v>
      </c>
      <c r="CA15" s="8">
        <f t="shared" si="47"/>
        <v>100</v>
      </c>
      <c r="CB15" s="106">
        <v>630</v>
      </c>
      <c r="CC15" s="8">
        <f t="shared" si="24"/>
        <v>22.984312294782924</v>
      </c>
      <c r="CD15" s="10">
        <v>668</v>
      </c>
      <c r="CE15" s="8">
        <f t="shared" si="25"/>
        <v>86.06557377049181</v>
      </c>
      <c r="CF15" s="73">
        <v>45</v>
      </c>
      <c r="CG15" s="106">
        <v>44</v>
      </c>
      <c r="CH15" s="17">
        <f t="shared" si="26"/>
        <v>1.6417365924844947</v>
      </c>
      <c r="CI15" s="10">
        <v>45</v>
      </c>
      <c r="CJ15" s="8">
        <f t="shared" si="48"/>
        <v>100</v>
      </c>
      <c r="CK15" s="10">
        <v>132</v>
      </c>
      <c r="CL15" s="73">
        <v>21</v>
      </c>
      <c r="CM15" s="17">
        <f t="shared" si="27"/>
        <v>0.7661437431594309</v>
      </c>
      <c r="CN15" s="75">
        <v>10</v>
      </c>
      <c r="CO15" s="75">
        <v>9</v>
      </c>
      <c r="CP15" s="10">
        <v>21</v>
      </c>
      <c r="CQ15" s="8">
        <f t="shared" si="49"/>
        <v>100</v>
      </c>
      <c r="CR15" s="106">
        <v>22</v>
      </c>
      <c r="CS15" s="106">
        <v>22</v>
      </c>
      <c r="CT15" s="106">
        <v>2741</v>
      </c>
      <c r="CU15" s="106">
        <f t="shared" si="28"/>
        <v>0</v>
      </c>
      <c r="CV15" s="37" t="s">
        <v>156</v>
      </c>
      <c r="CW15" s="93" t="s">
        <v>54</v>
      </c>
    </row>
    <row r="16" spans="1:101" ht="45.75" customHeight="1">
      <c r="A16" s="58">
        <v>11</v>
      </c>
      <c r="B16" s="4" t="s">
        <v>58</v>
      </c>
      <c r="C16" s="9">
        <v>2591</v>
      </c>
      <c r="D16" s="9">
        <v>2007</v>
      </c>
      <c r="E16" s="8">
        <f t="shared" si="0"/>
        <v>77.460439984561944</v>
      </c>
      <c r="F16" s="10">
        <v>0</v>
      </c>
      <c r="G16" s="10">
        <f t="shared" si="1"/>
        <v>2007</v>
      </c>
      <c r="H16" s="8">
        <f t="shared" si="2"/>
        <v>77.460439984561944</v>
      </c>
      <c r="I16" s="10">
        <v>1802</v>
      </c>
      <c r="J16" s="8">
        <f t="shared" si="29"/>
        <v>89.785749875435968</v>
      </c>
      <c r="K16" s="10">
        <v>1769</v>
      </c>
      <c r="L16" s="8">
        <f t="shared" si="3"/>
        <v>68.274797375530682</v>
      </c>
      <c r="M16" s="10">
        <f t="shared" si="30"/>
        <v>33</v>
      </c>
      <c r="N16" s="8">
        <f t="shared" si="31"/>
        <v>1.8312985571587126</v>
      </c>
      <c r="O16" s="10">
        <v>133</v>
      </c>
      <c r="P16" s="8">
        <f t="shared" si="4"/>
        <v>6.6268061783756851</v>
      </c>
      <c r="Q16" s="10">
        <v>242</v>
      </c>
      <c r="R16" s="8">
        <f t="shared" si="5"/>
        <v>12.057797708021923</v>
      </c>
      <c r="S16" s="10">
        <v>1139</v>
      </c>
      <c r="T16" s="8">
        <f t="shared" si="6"/>
        <v>56.751370204285003</v>
      </c>
      <c r="U16" s="10">
        <v>493</v>
      </c>
      <c r="V16" s="8">
        <f t="shared" si="7"/>
        <v>24.56402590931739</v>
      </c>
      <c r="W16" s="10">
        <f t="shared" si="32"/>
        <v>2007</v>
      </c>
      <c r="X16" s="8">
        <f t="shared" si="33"/>
        <v>0</v>
      </c>
      <c r="Y16" s="66">
        <v>241</v>
      </c>
      <c r="Z16" s="8">
        <f t="shared" si="8"/>
        <v>12.007972097658197</v>
      </c>
      <c r="AA16" s="10">
        <v>241</v>
      </c>
      <c r="AB16" s="8">
        <f t="shared" si="51"/>
        <v>100</v>
      </c>
      <c r="AC16" s="8">
        <f t="shared" si="34"/>
        <v>12.007972097658197</v>
      </c>
      <c r="AD16" s="10">
        <v>75</v>
      </c>
      <c r="AE16" s="67">
        <f t="shared" si="35"/>
        <v>31.120331950207468</v>
      </c>
      <c r="AF16" s="10">
        <v>59</v>
      </c>
      <c r="AG16" s="8">
        <f t="shared" si="36"/>
        <v>78.666666666666671</v>
      </c>
      <c r="AH16" s="67">
        <f t="shared" si="10"/>
        <v>2.9397110114598903</v>
      </c>
      <c r="AI16" s="10">
        <f t="shared" si="37"/>
        <v>16</v>
      </c>
      <c r="AJ16" s="67">
        <f t="shared" si="38"/>
        <v>21.333333333333332</v>
      </c>
      <c r="AK16" s="9">
        <v>429</v>
      </c>
      <c r="AL16" s="8">
        <f t="shared" si="11"/>
        <v>21.375186846038865</v>
      </c>
      <c r="AM16" s="10">
        <v>421</v>
      </c>
      <c r="AN16" s="8">
        <f t="shared" si="12"/>
        <v>20.97658196312905</v>
      </c>
      <c r="AO16" s="9">
        <v>511</v>
      </c>
      <c r="AP16" s="8">
        <f t="shared" si="13"/>
        <v>25.460886895864473</v>
      </c>
      <c r="AQ16" s="9">
        <v>324</v>
      </c>
      <c r="AR16" s="8">
        <f t="shared" si="14"/>
        <v>16.143497757847534</v>
      </c>
      <c r="AS16" s="10">
        <v>362</v>
      </c>
      <c r="AT16" s="8">
        <f t="shared" si="15"/>
        <v>18.036870951669158</v>
      </c>
      <c r="AU16" s="10">
        <v>406</v>
      </c>
      <c r="AV16" s="8">
        <f t="shared" si="16"/>
        <v>20.229197807673145</v>
      </c>
      <c r="AW16" s="10">
        <v>95</v>
      </c>
      <c r="AX16" s="17">
        <f t="shared" si="39"/>
        <v>4.733432984554061</v>
      </c>
      <c r="AY16" s="10">
        <v>251</v>
      </c>
      <c r="AZ16" s="8">
        <f t="shared" si="40"/>
        <v>9.6873793901968348</v>
      </c>
      <c r="BA16" s="10">
        <v>76</v>
      </c>
      <c r="BB16" s="8">
        <f t="shared" si="41"/>
        <v>3.7867463876432486</v>
      </c>
      <c r="BC16" s="10">
        <v>48</v>
      </c>
      <c r="BD16" s="8">
        <f t="shared" si="42"/>
        <v>2.391629297458894</v>
      </c>
      <c r="BE16" s="10">
        <v>502</v>
      </c>
      <c r="BF16" s="8">
        <f t="shared" si="43"/>
        <v>25.012456402590932</v>
      </c>
      <c r="BG16" s="10">
        <v>157</v>
      </c>
      <c r="BH16" s="8">
        <f t="shared" si="17"/>
        <v>7.8226208271051316</v>
      </c>
      <c r="BI16" s="10">
        <v>109</v>
      </c>
      <c r="BJ16" s="8">
        <f t="shared" si="18"/>
        <v>5.4309915296462385</v>
      </c>
      <c r="BK16" s="9">
        <v>16</v>
      </c>
      <c r="BL16" s="17">
        <f t="shared" si="50"/>
        <v>0.79720976581963132</v>
      </c>
      <c r="BM16" s="9">
        <v>169</v>
      </c>
      <c r="BN16" s="17">
        <f t="shared" si="20"/>
        <v>8.4205281514698562</v>
      </c>
      <c r="BO16" s="10">
        <v>81</v>
      </c>
      <c r="BP16" s="17">
        <f t="shared" si="21"/>
        <v>4.0358744394618835</v>
      </c>
      <c r="BQ16" s="9">
        <v>144</v>
      </c>
      <c r="BR16" s="17">
        <f t="shared" si="22"/>
        <v>7.1748878923766819</v>
      </c>
      <c r="BS16" s="8">
        <f t="shared" si="44"/>
        <v>177.77777777777777</v>
      </c>
      <c r="BT16" s="10">
        <v>79</v>
      </c>
      <c r="BU16" s="8">
        <f t="shared" si="45"/>
        <v>54.861111111111114</v>
      </c>
      <c r="BV16" s="9">
        <v>196</v>
      </c>
      <c r="BW16" s="17">
        <f t="shared" si="23"/>
        <v>9.7658196312904835</v>
      </c>
      <c r="BX16" s="8">
        <f t="shared" si="46"/>
        <v>60.493827160493829</v>
      </c>
      <c r="BY16" s="106">
        <v>151</v>
      </c>
      <c r="BZ16" s="10">
        <v>174</v>
      </c>
      <c r="CA16" s="8">
        <f t="shared" si="47"/>
        <v>86.781609195402297</v>
      </c>
      <c r="CB16" s="106">
        <v>219</v>
      </c>
      <c r="CC16" s="8">
        <f t="shared" si="24"/>
        <v>10.911808669656203</v>
      </c>
      <c r="CD16" s="10">
        <v>231</v>
      </c>
      <c r="CE16" s="8">
        <f t="shared" si="25"/>
        <v>90.871369294605813</v>
      </c>
      <c r="CF16" s="73">
        <v>166</v>
      </c>
      <c r="CG16" s="106">
        <v>176</v>
      </c>
      <c r="CH16" s="17">
        <f t="shared" si="26"/>
        <v>8.2710513203786746</v>
      </c>
      <c r="CI16" s="10">
        <v>160</v>
      </c>
      <c r="CJ16" s="8">
        <f t="shared" si="48"/>
        <v>96.385542168674704</v>
      </c>
      <c r="CK16" s="10">
        <v>151</v>
      </c>
      <c r="CL16" s="106">
        <v>9</v>
      </c>
      <c r="CM16" s="17">
        <f t="shared" si="27"/>
        <v>0.44843049327354262</v>
      </c>
      <c r="CN16" s="10">
        <v>9</v>
      </c>
      <c r="CO16" s="75">
        <v>0</v>
      </c>
      <c r="CP16" s="10">
        <v>9</v>
      </c>
      <c r="CQ16" s="8">
        <f t="shared" si="49"/>
        <v>100</v>
      </c>
      <c r="CR16" s="106">
        <v>9</v>
      </c>
      <c r="CS16" s="106">
        <v>5</v>
      </c>
      <c r="CT16" s="106">
        <v>2036</v>
      </c>
      <c r="CU16" s="73">
        <f t="shared" si="28"/>
        <v>29</v>
      </c>
      <c r="CV16" s="37" t="s">
        <v>157</v>
      </c>
      <c r="CW16" s="92" t="s">
        <v>58</v>
      </c>
    </row>
    <row r="17" spans="1:101" ht="32.25" customHeight="1">
      <c r="A17" s="58">
        <v>12</v>
      </c>
      <c r="B17" s="4" t="s">
        <v>64</v>
      </c>
      <c r="C17" s="106">
        <v>7775</v>
      </c>
      <c r="D17" s="106">
        <v>7495</v>
      </c>
      <c r="E17" s="8">
        <f t="shared" si="0"/>
        <v>96.39871382636656</v>
      </c>
      <c r="F17" s="10">
        <v>583</v>
      </c>
      <c r="G17" s="10">
        <f t="shared" si="1"/>
        <v>8078</v>
      </c>
      <c r="H17" s="8">
        <f t="shared" si="2"/>
        <v>103.89710610932475</v>
      </c>
      <c r="I17" s="10">
        <v>7396</v>
      </c>
      <c r="J17" s="8">
        <f t="shared" si="29"/>
        <v>91.557316167368157</v>
      </c>
      <c r="K17" s="10">
        <v>7321</v>
      </c>
      <c r="L17" s="8">
        <f t="shared" si="3"/>
        <v>94.160771704180064</v>
      </c>
      <c r="M17" s="10">
        <f t="shared" si="30"/>
        <v>75</v>
      </c>
      <c r="N17" s="8">
        <f t="shared" si="31"/>
        <v>1.0140616549486208</v>
      </c>
      <c r="O17" s="10">
        <v>2375</v>
      </c>
      <c r="P17" s="8">
        <f t="shared" si="4"/>
        <v>31.687791861240829</v>
      </c>
      <c r="Q17" s="10">
        <v>1495</v>
      </c>
      <c r="R17" s="67">
        <f t="shared" si="5"/>
        <v>19.946631087391594</v>
      </c>
      <c r="S17" s="10">
        <v>3362</v>
      </c>
      <c r="T17" s="8">
        <f t="shared" si="6"/>
        <v>44.856571047364909</v>
      </c>
      <c r="U17" s="10">
        <v>263</v>
      </c>
      <c r="V17" s="8">
        <f t="shared" si="7"/>
        <v>3.5090060040026683</v>
      </c>
      <c r="W17" s="10">
        <f t="shared" si="32"/>
        <v>7495</v>
      </c>
      <c r="X17" s="8">
        <f t="shared" si="33"/>
        <v>0</v>
      </c>
      <c r="Y17" s="10">
        <v>1839</v>
      </c>
      <c r="Z17" s="8">
        <f t="shared" si="8"/>
        <v>24.536357571714476</v>
      </c>
      <c r="AA17" s="10">
        <v>1714</v>
      </c>
      <c r="AB17" s="8">
        <f t="shared" si="51"/>
        <v>93.202827623708544</v>
      </c>
      <c r="AC17" s="8">
        <f t="shared" si="34"/>
        <v>22.868579052701801</v>
      </c>
      <c r="AD17" s="10">
        <v>1656</v>
      </c>
      <c r="AE17" s="8">
        <f t="shared" si="35"/>
        <v>96.616102683780625</v>
      </c>
      <c r="AF17" s="10">
        <v>1478</v>
      </c>
      <c r="AG17" s="8">
        <f t="shared" si="36"/>
        <v>89.251207729468604</v>
      </c>
      <c r="AH17" s="8">
        <f t="shared" si="10"/>
        <v>19.719813208805871</v>
      </c>
      <c r="AI17" s="10">
        <f t="shared" si="37"/>
        <v>178</v>
      </c>
      <c r="AJ17" s="67">
        <f t="shared" si="38"/>
        <v>10.748792270531402</v>
      </c>
      <c r="AK17" s="73">
        <v>2034</v>
      </c>
      <c r="AL17" s="8">
        <f t="shared" si="11"/>
        <v>27.138092061374248</v>
      </c>
      <c r="AM17" s="10">
        <v>2355</v>
      </c>
      <c r="AN17" s="8">
        <f t="shared" si="12"/>
        <v>31.420947298198801</v>
      </c>
      <c r="AO17" s="106">
        <v>922</v>
      </c>
      <c r="AP17" s="8">
        <f t="shared" si="13"/>
        <v>12.301534356237491</v>
      </c>
      <c r="AQ17" s="106">
        <v>1280</v>
      </c>
      <c r="AR17" s="8">
        <f t="shared" si="14"/>
        <v>17.078052034689794</v>
      </c>
      <c r="AS17" s="10">
        <v>1329</v>
      </c>
      <c r="AT17" s="8">
        <f t="shared" si="15"/>
        <v>17.731821214142762</v>
      </c>
      <c r="AU17" s="10">
        <v>1471</v>
      </c>
      <c r="AV17" s="8">
        <f t="shared" si="16"/>
        <v>19.626417611741161</v>
      </c>
      <c r="AW17" s="10">
        <v>99</v>
      </c>
      <c r="AX17" s="17">
        <f t="shared" si="39"/>
        <v>1.3208805870580387</v>
      </c>
      <c r="AY17" s="10">
        <v>562</v>
      </c>
      <c r="AZ17" s="8">
        <f t="shared" si="40"/>
        <v>7.228295819935691</v>
      </c>
      <c r="BA17" s="10">
        <v>412</v>
      </c>
      <c r="BB17" s="8">
        <f t="shared" si="41"/>
        <v>5.4969979986657771</v>
      </c>
      <c r="BC17" s="10">
        <v>153</v>
      </c>
      <c r="BD17" s="8">
        <f t="shared" si="42"/>
        <v>2.0413609072715144</v>
      </c>
      <c r="BE17" s="10">
        <v>517</v>
      </c>
      <c r="BF17" s="8">
        <f t="shared" si="43"/>
        <v>6.8979319546364239</v>
      </c>
      <c r="BG17" s="10">
        <v>199</v>
      </c>
      <c r="BH17" s="8">
        <f t="shared" si="17"/>
        <v>2.6551034022681788</v>
      </c>
      <c r="BI17" s="10">
        <v>103</v>
      </c>
      <c r="BJ17" s="8">
        <f t="shared" si="18"/>
        <v>1.3742494996664443</v>
      </c>
      <c r="BK17" s="106">
        <v>103</v>
      </c>
      <c r="BL17" s="17">
        <f t="shared" si="50"/>
        <v>1.3742494996664443</v>
      </c>
      <c r="BM17" s="106">
        <v>97</v>
      </c>
      <c r="BN17" s="17">
        <f t="shared" si="20"/>
        <v>1.2941961307538359</v>
      </c>
      <c r="BO17" s="10">
        <v>162</v>
      </c>
      <c r="BP17" s="17">
        <f t="shared" si="21"/>
        <v>2.161440960640427</v>
      </c>
      <c r="BQ17" s="106">
        <v>162</v>
      </c>
      <c r="BR17" s="17">
        <f t="shared" si="22"/>
        <v>2.161440960640427</v>
      </c>
      <c r="BS17" s="8">
        <f t="shared" si="44"/>
        <v>100</v>
      </c>
      <c r="BT17" s="10">
        <v>140</v>
      </c>
      <c r="BU17" s="8">
        <f t="shared" si="45"/>
        <v>86.419753086419746</v>
      </c>
      <c r="BV17" s="106">
        <v>159</v>
      </c>
      <c r="BW17" s="17">
        <f t="shared" si="23"/>
        <v>2.1214142761841228</v>
      </c>
      <c r="BX17" s="8">
        <f t="shared" si="46"/>
        <v>12.421875</v>
      </c>
      <c r="BY17" s="106">
        <v>80</v>
      </c>
      <c r="BZ17" s="10">
        <v>86</v>
      </c>
      <c r="CA17" s="8">
        <f t="shared" si="47"/>
        <v>93.023255813953483</v>
      </c>
      <c r="CB17" s="106">
        <v>970</v>
      </c>
      <c r="CC17" s="8">
        <f t="shared" si="24"/>
        <v>12.941961307538358</v>
      </c>
      <c r="CD17" s="10">
        <v>823</v>
      </c>
      <c r="CE17" s="8">
        <f t="shared" si="25"/>
        <v>52.746057640021753</v>
      </c>
      <c r="CF17" s="106">
        <v>207</v>
      </c>
      <c r="CG17" s="106">
        <v>197</v>
      </c>
      <c r="CH17" s="17">
        <f t="shared" si="26"/>
        <v>2.7618412274849899</v>
      </c>
      <c r="CI17" s="10">
        <v>50</v>
      </c>
      <c r="CJ17" s="8">
        <f t="shared" si="48"/>
        <v>24.154589371980677</v>
      </c>
      <c r="CK17" s="10">
        <v>194</v>
      </c>
      <c r="CL17" s="106">
        <v>32</v>
      </c>
      <c r="CM17" s="17">
        <f t="shared" si="27"/>
        <v>0.42695130086724481</v>
      </c>
      <c r="CN17" s="10">
        <v>22</v>
      </c>
      <c r="CO17" s="75">
        <v>16</v>
      </c>
      <c r="CP17" s="10">
        <v>32</v>
      </c>
      <c r="CQ17" s="8">
        <f t="shared" si="49"/>
        <v>100</v>
      </c>
      <c r="CR17" s="106">
        <v>32</v>
      </c>
      <c r="CS17" s="106">
        <v>32</v>
      </c>
      <c r="CT17" s="106">
        <v>7495</v>
      </c>
      <c r="CU17" s="106">
        <f t="shared" si="28"/>
        <v>0</v>
      </c>
      <c r="CV17" s="37" t="s">
        <v>159</v>
      </c>
      <c r="CW17" s="92" t="s">
        <v>64</v>
      </c>
    </row>
    <row r="18" spans="1:101" ht="32.25" customHeight="1">
      <c r="A18" s="58">
        <v>13</v>
      </c>
      <c r="B18" s="4" t="s">
        <v>61</v>
      </c>
      <c r="C18" s="106">
        <v>4602</v>
      </c>
      <c r="D18" s="106">
        <v>3884</v>
      </c>
      <c r="E18" s="8">
        <f t="shared" si="0"/>
        <v>84.3980877879183</v>
      </c>
      <c r="F18" s="10">
        <v>508</v>
      </c>
      <c r="G18" s="10">
        <f t="shared" si="1"/>
        <v>4392</v>
      </c>
      <c r="H18" s="8">
        <f t="shared" si="2"/>
        <v>95.436766623207305</v>
      </c>
      <c r="I18" s="10">
        <v>4275</v>
      </c>
      <c r="J18" s="8">
        <f t="shared" si="29"/>
        <v>97.336065573770497</v>
      </c>
      <c r="K18" s="10">
        <v>4230</v>
      </c>
      <c r="L18" s="8">
        <f t="shared" si="3"/>
        <v>91.916558018252928</v>
      </c>
      <c r="M18" s="10">
        <f t="shared" si="30"/>
        <v>45</v>
      </c>
      <c r="N18" s="8">
        <f t="shared" si="31"/>
        <v>1.0526315789473684</v>
      </c>
      <c r="O18" s="10">
        <v>573</v>
      </c>
      <c r="P18" s="8">
        <f t="shared" si="4"/>
        <v>14.752832131822863</v>
      </c>
      <c r="Q18" s="10">
        <v>503</v>
      </c>
      <c r="R18" s="8">
        <f t="shared" si="5"/>
        <v>12.950566426364572</v>
      </c>
      <c r="S18" s="10">
        <v>2027</v>
      </c>
      <c r="T18" s="8">
        <f t="shared" si="6"/>
        <v>52.188465499485069</v>
      </c>
      <c r="U18" s="10">
        <v>781</v>
      </c>
      <c r="V18" s="8">
        <f t="shared" si="7"/>
        <v>20.108135942327497</v>
      </c>
      <c r="W18" s="10">
        <f t="shared" si="32"/>
        <v>3884</v>
      </c>
      <c r="X18" s="8">
        <f t="shared" si="33"/>
        <v>0</v>
      </c>
      <c r="Y18" s="10">
        <v>1349</v>
      </c>
      <c r="Z18" s="8">
        <f t="shared" si="8"/>
        <v>34.732234809474768</v>
      </c>
      <c r="AA18" s="10">
        <v>1327</v>
      </c>
      <c r="AB18" s="8">
        <f t="shared" si="51"/>
        <v>98.369162342475903</v>
      </c>
      <c r="AC18" s="8">
        <f t="shared" si="34"/>
        <v>34.165808444902162</v>
      </c>
      <c r="AD18" s="10">
        <v>1310</v>
      </c>
      <c r="AE18" s="8">
        <f t="shared" si="35"/>
        <v>98.718914845516196</v>
      </c>
      <c r="AF18" s="10">
        <v>1286</v>
      </c>
      <c r="AG18" s="8">
        <f t="shared" si="36"/>
        <v>98.167938931297712</v>
      </c>
      <c r="AH18" s="8">
        <f t="shared" si="10"/>
        <v>33.110195674562306</v>
      </c>
      <c r="AI18" s="10">
        <f t="shared" si="37"/>
        <v>24</v>
      </c>
      <c r="AJ18" s="8">
        <f t="shared" si="38"/>
        <v>1.83206106870229</v>
      </c>
      <c r="AK18" s="73">
        <v>1624</v>
      </c>
      <c r="AL18" s="8">
        <f t="shared" si="11"/>
        <v>41.812564366632337</v>
      </c>
      <c r="AM18" s="10">
        <v>1696</v>
      </c>
      <c r="AN18" s="8">
        <f t="shared" si="12"/>
        <v>43.666323377960865</v>
      </c>
      <c r="AO18" s="106">
        <v>1236</v>
      </c>
      <c r="AP18" s="8">
        <f t="shared" si="13"/>
        <v>31.822863027806385</v>
      </c>
      <c r="AQ18" s="106">
        <v>775</v>
      </c>
      <c r="AR18" s="8">
        <f t="shared" si="14"/>
        <v>19.953656024716786</v>
      </c>
      <c r="AS18" s="10">
        <v>1174</v>
      </c>
      <c r="AT18" s="8">
        <f t="shared" si="15"/>
        <v>30.226570545829041</v>
      </c>
      <c r="AU18" s="10">
        <v>2107</v>
      </c>
      <c r="AV18" s="8">
        <f t="shared" si="16"/>
        <v>54.248197734294543</v>
      </c>
      <c r="AW18" s="10">
        <v>7</v>
      </c>
      <c r="AX18" s="17">
        <f t="shared" si="39"/>
        <v>0.18022657054582905</v>
      </c>
      <c r="AY18" s="10">
        <v>781</v>
      </c>
      <c r="AZ18" s="8">
        <f t="shared" si="40"/>
        <v>16.970882225119514</v>
      </c>
      <c r="BA18" s="10">
        <v>174</v>
      </c>
      <c r="BB18" s="8">
        <f t="shared" si="41"/>
        <v>4.4799176107106078</v>
      </c>
      <c r="BC18" s="10">
        <v>125</v>
      </c>
      <c r="BD18" s="8">
        <f t="shared" si="42"/>
        <v>3.2183316168898042</v>
      </c>
      <c r="BE18" s="10">
        <v>1002</v>
      </c>
      <c r="BF18" s="8">
        <f t="shared" si="43"/>
        <v>25.798146240988672</v>
      </c>
      <c r="BG18" s="10">
        <v>382</v>
      </c>
      <c r="BH18" s="8">
        <f t="shared" si="17"/>
        <v>9.8352214212152429</v>
      </c>
      <c r="BI18" s="10">
        <v>167</v>
      </c>
      <c r="BJ18" s="8">
        <f t="shared" si="18"/>
        <v>4.2996910401647783</v>
      </c>
      <c r="BK18" s="106">
        <v>7</v>
      </c>
      <c r="BL18" s="17">
        <f t="shared" si="50"/>
        <v>0.18022657054582905</v>
      </c>
      <c r="BM18" s="106">
        <v>315</v>
      </c>
      <c r="BN18" s="17">
        <f t="shared" si="20"/>
        <v>8.1101956745623074</v>
      </c>
      <c r="BO18" s="10">
        <v>199</v>
      </c>
      <c r="BP18" s="17">
        <f t="shared" si="21"/>
        <v>5.1235839340885683</v>
      </c>
      <c r="BQ18" s="106">
        <v>182</v>
      </c>
      <c r="BR18" s="17">
        <f t="shared" si="22"/>
        <v>4.6858908341915555</v>
      </c>
      <c r="BS18" s="8">
        <f t="shared" si="44"/>
        <v>91.457286432160799</v>
      </c>
      <c r="BT18" s="10">
        <v>26</v>
      </c>
      <c r="BU18" s="8">
        <f t="shared" si="45"/>
        <v>14.285714285714286</v>
      </c>
      <c r="BV18" s="106">
        <v>483</v>
      </c>
      <c r="BW18" s="17">
        <f t="shared" si="23"/>
        <v>12.435633367662204</v>
      </c>
      <c r="BX18" s="8">
        <f t="shared" si="46"/>
        <v>62.322580645161288</v>
      </c>
      <c r="BY18" s="106">
        <v>129</v>
      </c>
      <c r="BZ18" s="10">
        <v>560</v>
      </c>
      <c r="CA18" s="8">
        <f t="shared" si="47"/>
        <v>23.035714285714285</v>
      </c>
      <c r="CB18" s="73">
        <v>1327</v>
      </c>
      <c r="CC18" s="8">
        <f t="shared" si="24"/>
        <v>34.165808444902162</v>
      </c>
      <c r="CD18" s="10">
        <v>876</v>
      </c>
      <c r="CE18" s="8">
        <f t="shared" si="25"/>
        <v>98.369162342475903</v>
      </c>
      <c r="CF18" s="106">
        <v>51</v>
      </c>
      <c r="CG18" s="106">
        <v>51</v>
      </c>
      <c r="CH18" s="17">
        <f t="shared" si="26"/>
        <v>1.3130792996910401</v>
      </c>
      <c r="CI18" s="10">
        <v>51</v>
      </c>
      <c r="CJ18" s="8">
        <f t="shared" si="48"/>
        <v>100</v>
      </c>
      <c r="CK18" s="10">
        <v>54</v>
      </c>
      <c r="CL18" s="73">
        <v>4</v>
      </c>
      <c r="CM18" s="17">
        <f t="shared" si="27"/>
        <v>0.10298661174047374</v>
      </c>
      <c r="CN18" s="10">
        <v>5</v>
      </c>
      <c r="CO18" s="10">
        <v>3</v>
      </c>
      <c r="CP18" s="10">
        <v>5</v>
      </c>
      <c r="CQ18" s="8">
        <f t="shared" si="49"/>
        <v>125</v>
      </c>
      <c r="CR18" s="106">
        <v>5</v>
      </c>
      <c r="CS18" s="106">
        <v>3</v>
      </c>
      <c r="CT18" s="106">
        <v>3884</v>
      </c>
      <c r="CU18" s="106">
        <f t="shared" si="28"/>
        <v>0</v>
      </c>
      <c r="CV18" s="37" t="s">
        <v>161</v>
      </c>
      <c r="CW18" s="92" t="s">
        <v>61</v>
      </c>
    </row>
    <row r="19" spans="1:101" ht="25.5" customHeight="1">
      <c r="A19" s="59"/>
      <c r="B19" s="63" t="s">
        <v>72</v>
      </c>
      <c r="C19" s="25">
        <f>SUM(C6:C18)</f>
        <v>67375</v>
      </c>
      <c r="D19" s="5">
        <f>SUM(D6:D18)</f>
        <v>62724</v>
      </c>
      <c r="E19" s="6">
        <f>D19*100/C19</f>
        <v>93.096846011131731</v>
      </c>
      <c r="F19" s="32">
        <f>SUM(F6:F18)</f>
        <v>5851</v>
      </c>
      <c r="G19" s="32">
        <f t="shared" si="1"/>
        <v>68575</v>
      </c>
      <c r="H19" s="15">
        <f t="shared" si="2"/>
        <v>101.78107606679035</v>
      </c>
      <c r="I19" s="14">
        <f>SUM(I6:I18)</f>
        <v>64548</v>
      </c>
      <c r="J19" s="8">
        <f t="shared" si="29"/>
        <v>94.127597520962453</v>
      </c>
      <c r="K19" s="14">
        <f>SUM(K6:K18)</f>
        <v>63254</v>
      </c>
      <c r="L19" s="15">
        <f t="shared" si="3"/>
        <v>93.8834879406308</v>
      </c>
      <c r="M19" s="14">
        <f>SUM(M6:M18)</f>
        <v>1294</v>
      </c>
      <c r="N19" s="15">
        <f t="shared" si="31"/>
        <v>2.0047096734213299</v>
      </c>
      <c r="O19" s="14">
        <f>SUM(O6:O18)</f>
        <v>12543</v>
      </c>
      <c r="P19" s="15">
        <f t="shared" si="4"/>
        <v>19.997130285058351</v>
      </c>
      <c r="Q19" s="14">
        <f>SUM(Q6:Q18)</f>
        <v>7543</v>
      </c>
      <c r="R19" s="15">
        <f t="shared" si="5"/>
        <v>12.025699891588546</v>
      </c>
      <c r="S19" s="14">
        <f>SUM(S6:S18)</f>
        <v>31995</v>
      </c>
      <c r="T19" s="15">
        <f t="shared" si="6"/>
        <v>51.009183087813277</v>
      </c>
      <c r="U19" s="14">
        <f>SUM(U6:U18)</f>
        <v>10643</v>
      </c>
      <c r="V19" s="15">
        <f t="shared" si="7"/>
        <v>16.967986735539824</v>
      </c>
      <c r="W19" s="10">
        <f t="shared" si="32"/>
        <v>62724</v>
      </c>
      <c r="X19" s="8">
        <f t="shared" si="33"/>
        <v>0</v>
      </c>
      <c r="Y19" s="14">
        <f>SUM(Y6:Y18)</f>
        <v>14974</v>
      </c>
      <c r="Z19" s="15">
        <f t="shared" si="8"/>
        <v>23.872839742363368</v>
      </c>
      <c r="AA19" s="32">
        <f>SUM(AA6:AA18)</f>
        <v>14501</v>
      </c>
      <c r="AB19" s="15">
        <f t="shared" si="51"/>
        <v>96.841191398423931</v>
      </c>
      <c r="AC19" s="8">
        <f t="shared" si="34"/>
        <v>23.118742427141125</v>
      </c>
      <c r="AD19" s="32">
        <f>SUM(AD6:AD18)</f>
        <v>13730</v>
      </c>
      <c r="AE19" s="15">
        <f t="shared" si="35"/>
        <v>94.683125301703328</v>
      </c>
      <c r="AF19" s="32">
        <f>SUM(AF6:AF18)</f>
        <v>12837</v>
      </c>
      <c r="AG19" s="15">
        <f t="shared" si="36"/>
        <v>93.49599417334305</v>
      </c>
      <c r="AH19" s="15">
        <f t="shared" si="10"/>
        <v>20.465850392194376</v>
      </c>
      <c r="AI19" s="32">
        <f t="shared" si="37"/>
        <v>893</v>
      </c>
      <c r="AJ19" s="15">
        <f t="shared" si="38"/>
        <v>6.5040058266569556</v>
      </c>
      <c r="AK19" s="25">
        <f>SUM(AK6:AK18)</f>
        <v>21016</v>
      </c>
      <c r="AL19" s="15">
        <f t="shared" si="11"/>
        <v>33.505516229832281</v>
      </c>
      <c r="AM19" s="32">
        <f>SUM(AM6:AM18)</f>
        <v>20909</v>
      </c>
      <c r="AN19" s="15">
        <f t="shared" si="12"/>
        <v>33.334927619412028</v>
      </c>
      <c r="AO19" s="25">
        <f>SUM(AO6:AO18)</f>
        <v>15475</v>
      </c>
      <c r="AP19" s="15">
        <f t="shared" si="13"/>
        <v>24.671577067789045</v>
      </c>
      <c r="AQ19" s="25">
        <f>SUM(AQ6:AQ18)</f>
        <v>7389</v>
      </c>
      <c r="AR19" s="15">
        <f t="shared" si="14"/>
        <v>11.780179835469676</v>
      </c>
      <c r="AS19" s="32">
        <f>SUM(AS6:AS18)</f>
        <v>14877</v>
      </c>
      <c r="AT19" s="15">
        <f t="shared" si="15"/>
        <v>23.718193992730054</v>
      </c>
      <c r="AU19" s="32">
        <f>SUM(AU6:AU18)</f>
        <v>20971</v>
      </c>
      <c r="AV19" s="15">
        <f t="shared" si="16"/>
        <v>33.433773356291056</v>
      </c>
      <c r="AW19" s="32">
        <f>SUM(AW6:AW18)</f>
        <v>1220</v>
      </c>
      <c r="AX19" s="36">
        <f t="shared" si="39"/>
        <v>1.9450290160066321</v>
      </c>
      <c r="AY19" s="32">
        <f>SUM(AY6:AY18)</f>
        <v>6765</v>
      </c>
      <c r="AZ19" s="15">
        <f t="shared" si="40"/>
        <v>10.040816326530612</v>
      </c>
      <c r="BA19" s="32">
        <f>SUM(BA6:BA18)</f>
        <v>2968</v>
      </c>
      <c r="BB19" s="15">
        <f t="shared" si="41"/>
        <v>4.731841081563676</v>
      </c>
      <c r="BC19" s="32">
        <f>SUM(BC6:BC18)</f>
        <v>2011</v>
      </c>
      <c r="BD19" s="15">
        <f t="shared" si="42"/>
        <v>3.2061093042535553</v>
      </c>
      <c r="BE19" s="32">
        <f>SUM(BE6:BE18)</f>
        <v>5473</v>
      </c>
      <c r="BF19" s="15">
        <f t="shared" si="43"/>
        <v>8.7255277086920469</v>
      </c>
      <c r="BG19" s="32">
        <f>SUM(BG6:BG18)</f>
        <v>3582</v>
      </c>
      <c r="BH19" s="15">
        <f t="shared" si="17"/>
        <v>5.7107327338817679</v>
      </c>
      <c r="BI19" s="32">
        <f>SUM(BI6:BI18)</f>
        <v>2315</v>
      </c>
      <c r="BJ19" s="15">
        <f t="shared" si="18"/>
        <v>3.6907722721765195</v>
      </c>
      <c r="BK19" s="25">
        <f>SUM(BK6:BK18)</f>
        <v>580</v>
      </c>
      <c r="BL19" s="36">
        <f t="shared" si="50"/>
        <v>0.9246859256424973</v>
      </c>
      <c r="BM19" s="25">
        <f>SUM(BM6:BM18)</f>
        <v>2220</v>
      </c>
      <c r="BN19" s="36">
        <f t="shared" si="20"/>
        <v>3.5393150947005929</v>
      </c>
      <c r="BO19" s="32">
        <f>SUM(BO6:BO18)</f>
        <v>1117</v>
      </c>
      <c r="BP19" s="36">
        <f t="shared" si="21"/>
        <v>1.7808175499011543</v>
      </c>
      <c r="BQ19" s="25">
        <f>SUM(BQ6:BQ18)</f>
        <v>1052</v>
      </c>
      <c r="BR19" s="36">
        <f t="shared" si="22"/>
        <v>1.6771889547860468</v>
      </c>
      <c r="BS19" s="15">
        <f t="shared" si="44"/>
        <v>94.180841539838852</v>
      </c>
      <c r="BT19" s="32">
        <f>SUM(BT6:BT18)</f>
        <v>456</v>
      </c>
      <c r="BU19" s="15">
        <f t="shared" si="45"/>
        <v>43.346007604562736</v>
      </c>
      <c r="BV19" s="25">
        <f>SUM(BV6:BV18)</f>
        <v>2724</v>
      </c>
      <c r="BW19" s="36">
        <f t="shared" si="23"/>
        <v>4.3428352783623492</v>
      </c>
      <c r="BX19" s="15">
        <f t="shared" si="46"/>
        <v>36.865611043442954</v>
      </c>
      <c r="BY19" s="25">
        <f>SUM(BY6:BY18)</f>
        <v>1440</v>
      </c>
      <c r="BZ19" s="32">
        <f>SUM(BZ6:BZ18)</f>
        <v>3026</v>
      </c>
      <c r="CA19" s="15">
        <f t="shared" si="47"/>
        <v>47.587574355584934</v>
      </c>
      <c r="CB19" s="25">
        <f>SUM(CB6:CB18)</f>
        <v>12597</v>
      </c>
      <c r="CC19" s="15">
        <f t="shared" si="24"/>
        <v>20.083221733307823</v>
      </c>
      <c r="CD19" s="32">
        <f>SUM(CD6:CD18)</f>
        <v>11602</v>
      </c>
      <c r="CE19" s="15">
        <f t="shared" si="25"/>
        <v>84.125818084680105</v>
      </c>
      <c r="CF19" s="25">
        <f>SUM(CF6:CF18)</f>
        <v>2530</v>
      </c>
      <c r="CG19" s="25">
        <f>SUM(CG6:CG18)</f>
        <v>2413</v>
      </c>
      <c r="CH19" s="36">
        <f t="shared" si="26"/>
        <v>4.0335437790957211</v>
      </c>
      <c r="CI19" s="32">
        <f>SUM(CI6:CI18)</f>
        <v>2262</v>
      </c>
      <c r="CJ19" s="15">
        <f t="shared" si="48"/>
        <v>89.407114624505923</v>
      </c>
      <c r="CK19" s="32">
        <f>SUM(CK6:CK18)</f>
        <v>2390</v>
      </c>
      <c r="CL19" s="25">
        <f>SUM(CL6:CL18)</f>
        <v>178</v>
      </c>
      <c r="CM19" s="36">
        <f t="shared" si="27"/>
        <v>0.28378292200752503</v>
      </c>
      <c r="CN19" s="32">
        <f>SUM(CN6:CN18)</f>
        <v>140</v>
      </c>
      <c r="CO19" s="32">
        <f>SUM(CO6:CO18)</f>
        <v>104</v>
      </c>
      <c r="CP19" s="32">
        <f>SUM(CP6:CP18)</f>
        <v>169</v>
      </c>
      <c r="CQ19" s="15">
        <f t="shared" si="49"/>
        <v>94.943820224719104</v>
      </c>
      <c r="CR19" s="25">
        <f>SUM(CR6:CR18)</f>
        <v>177</v>
      </c>
      <c r="CS19" s="25">
        <f>SUM(CS6:CS18)</f>
        <v>150</v>
      </c>
      <c r="CT19" s="25">
        <f>SUM(CT6:CT18)</f>
        <v>62770</v>
      </c>
      <c r="CU19" s="25">
        <f t="shared" si="28"/>
        <v>46</v>
      </c>
      <c r="CV19" s="37"/>
      <c r="CW19" s="54" t="s">
        <v>72</v>
      </c>
    </row>
    <row r="20" spans="1:101" ht="15.75">
      <c r="B20" s="65" t="s">
        <v>116</v>
      </c>
      <c r="C20" s="57">
        <v>344545</v>
      </c>
      <c r="D20" s="90">
        <v>334787</v>
      </c>
      <c r="E20" s="6">
        <f>D20*100/C20</f>
        <v>97.167859060500078</v>
      </c>
      <c r="F20" s="10"/>
      <c r="G20" s="10">
        <f t="shared" si="1"/>
        <v>334787</v>
      </c>
      <c r="H20" s="8">
        <f t="shared" si="2"/>
        <v>97.167859060500078</v>
      </c>
      <c r="I20" s="39"/>
      <c r="J20" s="39"/>
      <c r="K20" s="39"/>
      <c r="L20" s="39"/>
      <c r="M20" s="39"/>
      <c r="N20" s="39"/>
      <c r="O20" s="39">
        <v>56579</v>
      </c>
      <c r="P20" s="15">
        <f>O20*100/D20</f>
        <v>16.899999103907859</v>
      </c>
      <c r="Q20" s="39">
        <v>37633</v>
      </c>
      <c r="R20" s="15">
        <f>Q20*100/D20</f>
        <v>11.240878528736182</v>
      </c>
      <c r="S20" s="39">
        <v>175230</v>
      </c>
      <c r="T20" s="15">
        <f>S20*100/D20</f>
        <v>52.34074202403319</v>
      </c>
      <c r="U20" s="39">
        <v>65345</v>
      </c>
      <c r="V20" s="15">
        <f>U20*100/D20</f>
        <v>19.518380343322768</v>
      </c>
      <c r="W20" s="10">
        <f t="shared" si="32"/>
        <v>334787</v>
      </c>
      <c r="X20" s="8">
        <f t="shared" si="33"/>
        <v>0</v>
      </c>
      <c r="Y20" s="39">
        <v>96691</v>
      </c>
      <c r="Z20" s="15">
        <f>Y20*100/D20</f>
        <v>28.881348439455536</v>
      </c>
      <c r="AA20" s="39">
        <v>90616</v>
      </c>
      <c r="AB20" s="15">
        <f t="shared" si="51"/>
        <v>93.717098799267774</v>
      </c>
      <c r="AC20" s="15">
        <f t="shared" si="34"/>
        <v>27.066761851565325</v>
      </c>
      <c r="AD20" s="87">
        <v>89298</v>
      </c>
      <c r="AE20" s="15">
        <f t="shared" si="35"/>
        <v>98.545510726582506</v>
      </c>
      <c r="AF20" s="87">
        <v>85904</v>
      </c>
      <c r="AG20" s="15">
        <f t="shared" si="36"/>
        <v>96.19924298416538</v>
      </c>
      <c r="AH20" s="15">
        <f>AF20*100/D20</f>
        <v>25.659299793600109</v>
      </c>
      <c r="AI20" s="27"/>
      <c r="AJ20" s="27"/>
      <c r="AK20" s="56">
        <v>128892</v>
      </c>
      <c r="AL20" s="15">
        <f t="shared" si="11"/>
        <v>38.499702796106178</v>
      </c>
      <c r="AM20" s="57">
        <v>116592</v>
      </c>
      <c r="AN20" s="15">
        <f t="shared" si="12"/>
        <v>34.825725013217358</v>
      </c>
      <c r="AO20" s="57">
        <v>92098</v>
      </c>
      <c r="AP20" s="15">
        <f t="shared" si="13"/>
        <v>27.509431369796317</v>
      </c>
      <c r="AQ20" s="57">
        <v>47643</v>
      </c>
      <c r="AR20" s="15">
        <f t="shared" si="14"/>
        <v>14.230839309770092</v>
      </c>
      <c r="AS20" s="57">
        <v>102000</v>
      </c>
      <c r="AT20" s="15">
        <f t="shared" si="15"/>
        <v>30.467132833712181</v>
      </c>
      <c r="AU20" s="57">
        <v>153259</v>
      </c>
      <c r="AV20" s="15">
        <f t="shared" si="16"/>
        <v>45.778061872175442</v>
      </c>
      <c r="AW20" s="32">
        <v>8398</v>
      </c>
      <c r="AX20" s="36">
        <f t="shared" si="39"/>
        <v>2.5084606033089698</v>
      </c>
      <c r="AY20" s="32">
        <v>63690</v>
      </c>
      <c r="AZ20" s="15">
        <f t="shared" si="40"/>
        <v>18.485248661277918</v>
      </c>
      <c r="BA20" s="32">
        <v>22104</v>
      </c>
      <c r="BB20" s="15">
        <f t="shared" si="41"/>
        <v>6.6024069034938631</v>
      </c>
      <c r="BC20" s="32">
        <v>12811</v>
      </c>
      <c r="BD20" s="15">
        <f t="shared" si="42"/>
        <v>3.8266121444381054</v>
      </c>
      <c r="BE20" s="32">
        <v>35797</v>
      </c>
      <c r="BF20" s="15">
        <f t="shared" si="43"/>
        <v>10.692470137729362</v>
      </c>
      <c r="BG20" s="57">
        <v>27751</v>
      </c>
      <c r="BH20" s="15">
        <f t="shared" si="17"/>
        <v>8.2891510124347718</v>
      </c>
      <c r="BI20" s="57">
        <v>14167</v>
      </c>
      <c r="BJ20" s="15">
        <f t="shared" si="18"/>
        <v>4.2316457926980435</v>
      </c>
      <c r="BK20" s="57">
        <v>6984</v>
      </c>
      <c r="BL20" s="36">
        <f t="shared" si="50"/>
        <v>2.0861025069671162</v>
      </c>
      <c r="BM20" s="57">
        <v>14793</v>
      </c>
      <c r="BN20" s="36">
        <f t="shared" si="20"/>
        <v>4.4186303530304345</v>
      </c>
      <c r="BO20" s="57">
        <v>4662</v>
      </c>
      <c r="BP20" s="36">
        <f t="shared" si="21"/>
        <v>1.3925271889290802</v>
      </c>
      <c r="BQ20" s="57">
        <v>4798</v>
      </c>
      <c r="BR20" s="36">
        <f t="shared" si="22"/>
        <v>1.4331500327073632</v>
      </c>
      <c r="BS20" s="15">
        <f t="shared" si="44"/>
        <v>102.91720291720291</v>
      </c>
      <c r="BT20" s="57">
        <v>2701</v>
      </c>
      <c r="BU20" s="15">
        <f t="shared" si="45"/>
        <v>56.294289287203</v>
      </c>
      <c r="BV20" s="57">
        <v>24006</v>
      </c>
      <c r="BW20" s="36">
        <f t="shared" si="23"/>
        <v>7.1705293216283783</v>
      </c>
      <c r="BX20" s="15">
        <f t="shared" si="46"/>
        <v>50.387255210629057</v>
      </c>
      <c r="BY20" s="57">
        <v>12464</v>
      </c>
      <c r="BZ20" s="57">
        <v>18391</v>
      </c>
      <c r="CA20" s="15">
        <f t="shared" si="47"/>
        <v>67.772279919525857</v>
      </c>
      <c r="CB20" s="57">
        <v>80138</v>
      </c>
      <c r="CC20" s="15">
        <f t="shared" si="24"/>
        <v>23.937010696353205</v>
      </c>
      <c r="CD20" s="32">
        <v>74623</v>
      </c>
      <c r="CE20" s="15">
        <f>CB20*100/Y20</f>
        <v>82.880516283831994</v>
      </c>
      <c r="CF20" s="57">
        <v>16234</v>
      </c>
      <c r="CG20" s="57">
        <v>14906</v>
      </c>
      <c r="CH20" s="36">
        <f>CF20*100/D20</f>
        <v>4.8490532786517999</v>
      </c>
      <c r="CI20" s="32">
        <v>13647</v>
      </c>
      <c r="CJ20" s="8">
        <f t="shared" si="48"/>
        <v>84.064309473943581</v>
      </c>
      <c r="CK20" s="32">
        <v>13153</v>
      </c>
      <c r="CL20" s="57">
        <v>859</v>
      </c>
      <c r="CM20" s="36">
        <f>CL20*100/D20</f>
        <v>0.2565810500407722</v>
      </c>
      <c r="CN20" s="57">
        <v>746</v>
      </c>
      <c r="CO20" s="57">
        <v>547</v>
      </c>
      <c r="CP20" s="57">
        <v>816</v>
      </c>
      <c r="CQ20" s="8">
        <f t="shared" si="49"/>
        <v>94.994179278230504</v>
      </c>
      <c r="CR20" s="57">
        <v>867</v>
      </c>
      <c r="CS20" s="57">
        <v>689</v>
      </c>
      <c r="CT20" s="57">
        <v>334787</v>
      </c>
      <c r="CU20" s="106">
        <f t="shared" si="28"/>
        <v>0</v>
      </c>
      <c r="CV20" s="37"/>
    </row>
    <row r="21" spans="1:101">
      <c r="D21" s="44"/>
      <c r="E21" s="41"/>
      <c r="G21" s="1">
        <v>95329</v>
      </c>
      <c r="J21" s="50" t="e">
        <f>#REF!*100/#REF!</f>
        <v>#REF!</v>
      </c>
      <c r="K21" s="43"/>
      <c r="Z21" s="1">
        <f>Y20-AA20</f>
        <v>6075</v>
      </c>
      <c r="AD21" s="43">
        <f>AD20-Y20</f>
        <v>-7393</v>
      </c>
      <c r="AF21" s="50" t="e">
        <f>#REF!*100/#REF!</f>
        <v>#REF!</v>
      </c>
      <c r="CN21" s="88">
        <v>113</v>
      </c>
      <c r="CO21" s="88">
        <v>90</v>
      </c>
      <c r="CP21" s="94"/>
      <c r="CQ21" s="94"/>
      <c r="CS21" s="41">
        <f>CS20*100/CR20</f>
        <v>79.469434832756633</v>
      </c>
    </row>
    <row r="22" spans="1:101">
      <c r="D22" s="44">
        <v>334417</v>
      </c>
      <c r="G22" s="43">
        <f>SUM(G20:G21)</f>
        <v>430116</v>
      </c>
      <c r="H22" s="1">
        <f>G22*100/464294</f>
        <v>92.638715985991638</v>
      </c>
      <c r="K22" s="43"/>
      <c r="S22" s="43" t="e">
        <f>#REF!+#REF!+#REF!+#REF!</f>
        <v>#REF!</v>
      </c>
      <c r="AA22" s="1">
        <v>95816</v>
      </c>
      <c r="AD22" s="50" t="e">
        <f>#REF!-#REF!</f>
        <v>#REF!</v>
      </c>
      <c r="CN22" s="89">
        <f>SUM(CN20:CN21)</f>
        <v>859</v>
      </c>
      <c r="CO22" s="89">
        <f>SUM(CO20:CO21)</f>
        <v>637</v>
      </c>
      <c r="CP22" s="89"/>
      <c r="CQ22" s="89"/>
      <c r="CR22" s="41">
        <f>CO22*100/CN22</f>
        <v>74.155995343422589</v>
      </c>
    </row>
    <row r="23" spans="1:101" ht="30">
      <c r="D23" s="44">
        <v>355</v>
      </c>
      <c r="J23" s="1" t="s">
        <v>132</v>
      </c>
      <c r="K23" s="43"/>
      <c r="M23" s="1" t="s">
        <v>133</v>
      </c>
      <c r="W23" s="72"/>
      <c r="AA23" s="1">
        <v>4</v>
      </c>
    </row>
    <row r="24" spans="1:101" ht="30">
      <c r="D24" s="44">
        <v>15</v>
      </c>
      <c r="H24" s="1" t="s">
        <v>130</v>
      </c>
      <c r="J24" s="1">
        <v>315891</v>
      </c>
      <c r="K24" s="50" t="e">
        <f>J24*100/#REF!</f>
        <v>#REF!</v>
      </c>
      <c r="M24" s="1">
        <v>308314</v>
      </c>
      <c r="O24" s="43"/>
      <c r="P24" s="43"/>
      <c r="Q24" s="43"/>
      <c r="R24" s="43"/>
      <c r="S24" s="43"/>
      <c r="T24" s="43"/>
      <c r="U24" s="43"/>
      <c r="W24" s="72"/>
    </row>
    <row r="25" spans="1:101">
      <c r="D25" s="44">
        <f>SUM(D22:D24)</f>
        <v>334787</v>
      </c>
      <c r="H25" s="1" t="s">
        <v>131</v>
      </c>
      <c r="J25" s="1">
        <v>89298</v>
      </c>
      <c r="M25" s="1">
        <v>85904</v>
      </c>
      <c r="O25" s="43"/>
      <c r="Q25" s="43"/>
      <c r="S25" s="43"/>
      <c r="U25" s="43"/>
      <c r="W25" s="72"/>
      <c r="AA25" s="1">
        <f>SUM(AA22:AA23)</f>
        <v>95820</v>
      </c>
      <c r="AB25" s="50"/>
      <c r="AC25" s="50"/>
    </row>
    <row r="26" spans="1:101">
      <c r="D26" s="44"/>
      <c r="W26" s="72"/>
    </row>
    <row r="27" spans="1:101">
      <c r="D27" s="44"/>
    </row>
    <row r="28" spans="1:101">
      <c r="D28" s="44"/>
    </row>
    <row r="29" spans="1:101">
      <c r="D29" s="44"/>
    </row>
    <row r="30" spans="1:101">
      <c r="D30" s="44"/>
    </row>
    <row r="31" spans="1:101">
      <c r="D31" s="44"/>
    </row>
    <row r="32" spans="1:101">
      <c r="D32" s="44"/>
    </row>
  </sheetData>
  <mergeCells count="49">
    <mergeCell ref="B1:CU1"/>
    <mergeCell ref="B2:B4"/>
    <mergeCell ref="C2:E2"/>
    <mergeCell ref="F2:F3"/>
    <mergeCell ref="G2:H3"/>
    <mergeCell ref="I2:J3"/>
    <mergeCell ref="K2:L3"/>
    <mergeCell ref="M2:N3"/>
    <mergeCell ref="O2:V2"/>
    <mergeCell ref="W2:W3"/>
    <mergeCell ref="AQ3:AR3"/>
    <mergeCell ref="AS3:AT3"/>
    <mergeCell ref="AU3:AV3"/>
    <mergeCell ref="AW3:AX3"/>
    <mergeCell ref="X2:X3"/>
    <mergeCell ref="Y2:Z3"/>
    <mergeCell ref="AA2:AB3"/>
    <mergeCell ref="AC2:AC3"/>
    <mergeCell ref="AD2:AE3"/>
    <mergeCell ref="AF2:AG3"/>
    <mergeCell ref="BM3:BN3"/>
    <mergeCell ref="CT2:CU3"/>
    <mergeCell ref="D3:E3"/>
    <mergeCell ref="O3:P3"/>
    <mergeCell ref="Q3:R3"/>
    <mergeCell ref="S3:T3"/>
    <mergeCell ref="U3:V3"/>
    <mergeCell ref="AK3:AL3"/>
    <mergeCell ref="AM3:AN3"/>
    <mergeCell ref="AO3:AP3"/>
    <mergeCell ref="AH2:AH3"/>
    <mergeCell ref="AI2:AJ3"/>
    <mergeCell ref="AK2:BF2"/>
    <mergeCell ref="BG2:BH3"/>
    <mergeCell ref="BI2:BJ3"/>
    <mergeCell ref="BK2:CE2"/>
    <mergeCell ref="AY3:AZ3"/>
    <mergeCell ref="BA3:BB3"/>
    <mergeCell ref="BC3:BD3"/>
    <mergeCell ref="BE3:BF3"/>
    <mergeCell ref="BK3:BL3"/>
    <mergeCell ref="CF3:CH3"/>
    <mergeCell ref="CL3:CS3"/>
    <mergeCell ref="BO3:BP3"/>
    <mergeCell ref="BQ3:BS3"/>
    <mergeCell ref="BT3:BU3"/>
    <mergeCell ref="BV3:BX3"/>
    <mergeCell ref="BY3:CA3"/>
    <mergeCell ref="CB3:CE3"/>
  </mergeCells>
  <pageMargins left="0.11811023622047245" right="0" top="0" bottom="0" header="0.31496062992125984" footer="0.31496062992125984"/>
  <pageSetup paperSize="9" scale="14" fitToHeight="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1"/>
  <sheetViews>
    <sheetView workbookViewId="0">
      <pane ySplit="4" topLeftCell="A5" activePane="bottomLeft" state="frozen"/>
      <selection pane="bottomLeft" activeCell="M11" sqref="M11"/>
    </sheetView>
  </sheetViews>
  <sheetFormatPr defaultColWidth="10.28515625" defaultRowHeight="15"/>
  <cols>
    <col min="1" max="1" width="4.140625" style="1" customWidth="1"/>
    <col min="2" max="2" width="31.7109375" style="1" customWidth="1"/>
    <col min="3" max="3" width="8.85546875" style="1" customWidth="1"/>
    <col min="4" max="4" width="8.42578125" style="1" customWidth="1"/>
    <col min="5" max="5" width="6.28515625" style="1" customWidth="1"/>
    <col min="6" max="6" width="8.140625" style="1" customWidth="1"/>
    <col min="7" max="7" width="10" style="1" customWidth="1"/>
    <col min="8" max="8" width="8.140625" style="1" customWidth="1"/>
    <col min="9" max="9" width="8" style="1" customWidth="1"/>
    <col min="10" max="10" width="7.140625" style="1" customWidth="1"/>
    <col min="11" max="11" width="7.85546875" style="1" customWidth="1"/>
    <col min="12" max="12" width="6.28515625" style="1" customWidth="1"/>
    <col min="13" max="13" width="7.140625" style="1" customWidth="1"/>
    <col min="14" max="14" width="6.28515625" style="1" customWidth="1"/>
    <col min="15" max="15" width="7.5703125" style="1" customWidth="1"/>
    <col min="16" max="16" width="6.28515625" style="1" customWidth="1"/>
    <col min="17" max="17" width="7.7109375" style="1" customWidth="1"/>
    <col min="18" max="18" width="6.28515625" style="1" customWidth="1"/>
    <col min="19" max="19" width="7.5703125" style="1" customWidth="1"/>
    <col min="20" max="20" width="6.28515625" style="1" customWidth="1"/>
    <col min="21" max="21" width="7.140625" style="1" customWidth="1"/>
    <col min="22" max="22" width="6.28515625" style="1" customWidth="1"/>
    <col min="23" max="23" width="9.28515625" style="1" customWidth="1"/>
    <col min="24" max="24" width="9.5703125" style="1" customWidth="1"/>
    <col min="25" max="25" width="8.140625" style="1" customWidth="1"/>
    <col min="26" max="26" width="6.28515625" style="1" customWidth="1"/>
    <col min="27" max="27" width="7" style="1" customWidth="1"/>
    <col min="28" max="29" width="6.28515625" style="1" customWidth="1"/>
    <col min="30" max="30" width="8.5703125" style="1" customWidth="1"/>
    <col min="31" max="31" width="7.5703125" style="1" customWidth="1"/>
    <col min="32" max="32" width="8.5703125" style="1" customWidth="1"/>
    <col min="33" max="33" width="6.28515625" style="1" customWidth="1"/>
    <col min="34" max="34" width="12.140625" style="1" customWidth="1"/>
    <col min="35" max="36" width="6.28515625" style="1" customWidth="1"/>
    <col min="37" max="37" width="8.7109375" style="1" customWidth="1"/>
    <col min="38" max="38" width="7.140625" style="1" customWidth="1"/>
    <col min="39" max="39" width="9.28515625" style="1" customWidth="1"/>
    <col min="40" max="40" width="7.140625" style="1" customWidth="1"/>
    <col min="41" max="41" width="6.85546875" style="1" customWidth="1"/>
    <col min="42" max="42" width="8.7109375" style="1" customWidth="1"/>
    <col min="43" max="43" width="7.28515625" style="1" customWidth="1"/>
    <col min="44" max="62" width="9" style="1" customWidth="1"/>
    <col min="63" max="63" width="6.28515625" style="1" customWidth="1"/>
    <col min="64" max="64" width="9" style="1" customWidth="1"/>
    <col min="65" max="65" width="6.5703125" style="1" customWidth="1"/>
    <col min="66" max="68" width="8.85546875" style="1" customWidth="1"/>
    <col min="69" max="69" width="7" style="1" customWidth="1"/>
    <col min="70" max="71" width="9.5703125" style="1" customWidth="1"/>
    <col min="72" max="72" width="10.140625" style="1" customWidth="1"/>
    <col min="73" max="73" width="12" style="1" customWidth="1"/>
    <col min="74" max="74" width="7" style="1" customWidth="1"/>
    <col min="75" max="77" width="11" style="1" customWidth="1"/>
    <col min="78" max="78" width="10" style="1" customWidth="1"/>
    <col min="79" max="79" width="16.85546875" style="1" customWidth="1"/>
    <col min="80" max="80" width="10.28515625" style="1"/>
    <col min="81" max="81" width="11.5703125" style="1" bestFit="1" customWidth="1"/>
    <col min="82" max="82" width="10.140625" style="1" customWidth="1"/>
    <col min="83" max="83" width="11.5703125" style="1" customWidth="1"/>
    <col min="84" max="85" width="10.28515625" style="1"/>
    <col min="86" max="86" width="13.140625" style="1" bestFit="1" customWidth="1"/>
    <col min="87" max="88" width="13.140625" style="1" customWidth="1"/>
    <col min="89" max="89" width="10.85546875" style="1" customWidth="1"/>
    <col min="90" max="90" width="10.28515625" style="1"/>
    <col min="91" max="91" width="13.140625" style="1" bestFit="1" customWidth="1"/>
    <col min="92" max="92" width="13.140625" style="1" customWidth="1"/>
    <col min="93" max="93" width="8.7109375" style="1" customWidth="1"/>
    <col min="94" max="95" width="13" style="1" customWidth="1"/>
    <col min="96" max="96" width="10.7109375" style="1" customWidth="1"/>
    <col min="97" max="97" width="9.7109375" style="1" customWidth="1"/>
    <col min="98" max="98" width="11.85546875" style="1" customWidth="1"/>
    <col min="99" max="99" width="9.5703125" style="1" customWidth="1"/>
    <col min="100" max="100" width="85.7109375" style="1" customWidth="1"/>
    <col min="101" max="101" width="38" style="1" customWidth="1"/>
    <col min="102" max="16384" width="10.28515625" style="1"/>
  </cols>
  <sheetData>
    <row r="1" spans="1:101" ht="42.75" customHeight="1">
      <c r="B1" s="117" t="s">
        <v>125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</row>
    <row r="2" spans="1:101" s="3" customFormat="1" ht="36" customHeight="1">
      <c r="B2" s="141" t="s">
        <v>68</v>
      </c>
      <c r="C2" s="134" t="s">
        <v>9</v>
      </c>
      <c r="D2" s="135"/>
      <c r="E2" s="136"/>
      <c r="F2" s="126" t="s">
        <v>119</v>
      </c>
      <c r="G2" s="126" t="s">
        <v>120</v>
      </c>
      <c r="H2" s="128"/>
      <c r="I2" s="126" t="s">
        <v>135</v>
      </c>
      <c r="J2" s="128"/>
      <c r="K2" s="126" t="s">
        <v>112</v>
      </c>
      <c r="L2" s="128"/>
      <c r="M2" s="126" t="s">
        <v>113</v>
      </c>
      <c r="N2" s="128"/>
      <c r="O2" s="144" t="s">
        <v>104</v>
      </c>
      <c r="P2" s="144"/>
      <c r="Q2" s="144"/>
      <c r="R2" s="144"/>
      <c r="S2" s="144"/>
      <c r="T2" s="144"/>
      <c r="U2" s="144"/>
      <c r="V2" s="144"/>
      <c r="W2" s="139" t="s">
        <v>138</v>
      </c>
      <c r="X2" s="139" t="s">
        <v>137</v>
      </c>
      <c r="Y2" s="126" t="s">
        <v>69</v>
      </c>
      <c r="Z2" s="128"/>
      <c r="AA2" s="126" t="s">
        <v>103</v>
      </c>
      <c r="AB2" s="128"/>
      <c r="AC2" s="139" t="s">
        <v>139</v>
      </c>
      <c r="AD2" s="126" t="s">
        <v>115</v>
      </c>
      <c r="AE2" s="128"/>
      <c r="AF2" s="126" t="s">
        <v>114</v>
      </c>
      <c r="AG2" s="128"/>
      <c r="AH2" s="139" t="s">
        <v>136</v>
      </c>
      <c r="AI2" s="126" t="s">
        <v>113</v>
      </c>
      <c r="AJ2" s="128"/>
      <c r="AK2" s="126" t="s">
        <v>10</v>
      </c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8"/>
      <c r="BG2" s="126" t="s">
        <v>109</v>
      </c>
      <c r="BH2" s="128"/>
      <c r="BI2" s="126" t="s">
        <v>110</v>
      </c>
      <c r="BJ2" s="128"/>
      <c r="BK2" s="134" t="s">
        <v>11</v>
      </c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6"/>
      <c r="CF2" s="118" t="s">
        <v>95</v>
      </c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20"/>
      <c r="CT2" s="147" t="s">
        <v>117</v>
      </c>
      <c r="CU2" s="147"/>
    </row>
    <row r="3" spans="1:101" s="2" customFormat="1" ht="75.75" customHeight="1">
      <c r="B3" s="142"/>
      <c r="C3" s="100" t="s">
        <v>0</v>
      </c>
      <c r="D3" s="148" t="s">
        <v>134</v>
      </c>
      <c r="E3" s="149"/>
      <c r="F3" s="137"/>
      <c r="G3" s="137"/>
      <c r="H3" s="138"/>
      <c r="I3" s="137"/>
      <c r="J3" s="138"/>
      <c r="K3" s="137"/>
      <c r="L3" s="138"/>
      <c r="M3" s="137"/>
      <c r="N3" s="138"/>
      <c r="O3" s="150" t="s">
        <v>105</v>
      </c>
      <c r="P3" s="150"/>
      <c r="Q3" s="150" t="s">
        <v>106</v>
      </c>
      <c r="R3" s="150"/>
      <c r="S3" s="150" t="s">
        <v>108</v>
      </c>
      <c r="T3" s="150"/>
      <c r="U3" s="150" t="s">
        <v>107</v>
      </c>
      <c r="V3" s="150"/>
      <c r="W3" s="140"/>
      <c r="X3" s="140"/>
      <c r="Y3" s="137"/>
      <c r="Z3" s="138"/>
      <c r="AA3" s="137"/>
      <c r="AB3" s="138"/>
      <c r="AC3" s="140"/>
      <c r="AD3" s="137"/>
      <c r="AE3" s="138"/>
      <c r="AF3" s="137"/>
      <c r="AG3" s="138"/>
      <c r="AH3" s="140"/>
      <c r="AI3" s="137"/>
      <c r="AJ3" s="138"/>
      <c r="AK3" s="129" t="s">
        <v>2</v>
      </c>
      <c r="AL3" s="129"/>
      <c r="AM3" s="130" t="s">
        <v>70</v>
      </c>
      <c r="AN3" s="132"/>
      <c r="AO3" s="129" t="s">
        <v>3</v>
      </c>
      <c r="AP3" s="129"/>
      <c r="AQ3" s="129" t="s">
        <v>4</v>
      </c>
      <c r="AR3" s="129"/>
      <c r="AS3" s="145" t="s">
        <v>101</v>
      </c>
      <c r="AT3" s="146"/>
      <c r="AU3" s="145" t="s">
        <v>102</v>
      </c>
      <c r="AV3" s="146"/>
      <c r="AW3" s="129" t="s">
        <v>126</v>
      </c>
      <c r="AX3" s="129"/>
      <c r="AY3" s="129" t="s">
        <v>127</v>
      </c>
      <c r="AZ3" s="129"/>
      <c r="BA3" s="129" t="s">
        <v>128</v>
      </c>
      <c r="BB3" s="129"/>
      <c r="BC3" s="130" t="s">
        <v>151</v>
      </c>
      <c r="BD3" s="132"/>
      <c r="BE3" s="129" t="s">
        <v>129</v>
      </c>
      <c r="BF3" s="129"/>
      <c r="BG3" s="137"/>
      <c r="BH3" s="138"/>
      <c r="BI3" s="137"/>
      <c r="BJ3" s="138"/>
      <c r="BK3" s="133" t="s">
        <v>5</v>
      </c>
      <c r="BL3" s="133"/>
      <c r="BM3" s="133" t="s">
        <v>6</v>
      </c>
      <c r="BN3" s="133"/>
      <c r="BO3" s="130" t="s">
        <v>88</v>
      </c>
      <c r="BP3" s="132"/>
      <c r="BQ3" s="130" t="s">
        <v>86</v>
      </c>
      <c r="BR3" s="131"/>
      <c r="BS3" s="132"/>
      <c r="BT3" s="130" t="s">
        <v>94</v>
      </c>
      <c r="BU3" s="132"/>
      <c r="BV3" s="130" t="s">
        <v>7</v>
      </c>
      <c r="BW3" s="131"/>
      <c r="BX3" s="132"/>
      <c r="BY3" s="133" t="s">
        <v>87</v>
      </c>
      <c r="BZ3" s="133"/>
      <c r="CA3" s="133"/>
      <c r="CB3" s="121" t="s">
        <v>91</v>
      </c>
      <c r="CC3" s="122"/>
      <c r="CD3" s="122"/>
      <c r="CE3" s="123"/>
      <c r="CF3" s="124" t="s">
        <v>96</v>
      </c>
      <c r="CG3" s="125"/>
      <c r="CH3" s="125"/>
      <c r="CI3" s="103"/>
      <c r="CJ3" s="103"/>
      <c r="CK3" s="103"/>
      <c r="CL3" s="121" t="s">
        <v>97</v>
      </c>
      <c r="CM3" s="122"/>
      <c r="CN3" s="122"/>
      <c r="CO3" s="122"/>
      <c r="CP3" s="122"/>
      <c r="CQ3" s="122"/>
      <c r="CR3" s="122"/>
      <c r="CS3" s="123"/>
      <c r="CT3" s="147"/>
      <c r="CU3" s="147"/>
    </row>
    <row r="4" spans="1:101" ht="78" customHeight="1">
      <c r="B4" s="143"/>
      <c r="C4" s="16" t="s">
        <v>1</v>
      </c>
      <c r="D4" s="16" t="s">
        <v>1</v>
      </c>
      <c r="E4" s="16" t="s">
        <v>8</v>
      </c>
      <c r="F4" s="16" t="s">
        <v>1</v>
      </c>
      <c r="G4" s="16" t="s">
        <v>1</v>
      </c>
      <c r="H4" s="16" t="s">
        <v>8</v>
      </c>
      <c r="I4" s="16" t="s">
        <v>1</v>
      </c>
      <c r="J4" s="16" t="s">
        <v>8</v>
      </c>
      <c r="K4" s="16" t="s">
        <v>1</v>
      </c>
      <c r="L4" s="16" t="s">
        <v>8</v>
      </c>
      <c r="M4" s="16" t="s">
        <v>1</v>
      </c>
      <c r="N4" s="16" t="s">
        <v>8</v>
      </c>
      <c r="O4" s="16" t="s">
        <v>1</v>
      </c>
      <c r="P4" s="16" t="s">
        <v>8</v>
      </c>
      <c r="Q4" s="16" t="s">
        <v>1</v>
      </c>
      <c r="R4" s="16" t="s">
        <v>8</v>
      </c>
      <c r="S4" s="16" t="s">
        <v>1</v>
      </c>
      <c r="T4" s="16" t="s">
        <v>8</v>
      </c>
      <c r="U4" s="16" t="s">
        <v>1</v>
      </c>
      <c r="V4" s="16" t="s">
        <v>8</v>
      </c>
      <c r="W4" s="16" t="s">
        <v>1</v>
      </c>
      <c r="X4" s="16" t="s">
        <v>8</v>
      </c>
      <c r="Y4" s="16" t="s">
        <v>1</v>
      </c>
      <c r="Z4" s="16" t="s">
        <v>8</v>
      </c>
      <c r="AA4" s="16" t="s">
        <v>1</v>
      </c>
      <c r="AB4" s="16" t="s">
        <v>8</v>
      </c>
      <c r="AC4" s="16" t="s">
        <v>8</v>
      </c>
      <c r="AD4" s="16" t="s">
        <v>1</v>
      </c>
      <c r="AE4" s="16" t="s">
        <v>8</v>
      </c>
      <c r="AF4" s="16" t="s">
        <v>1</v>
      </c>
      <c r="AG4" s="16" t="s">
        <v>8</v>
      </c>
      <c r="AH4" s="16" t="s">
        <v>8</v>
      </c>
      <c r="AI4" s="16" t="s">
        <v>1</v>
      </c>
      <c r="AJ4" s="16" t="s">
        <v>8</v>
      </c>
      <c r="AK4" s="16" t="s">
        <v>1</v>
      </c>
      <c r="AL4" s="16" t="s">
        <v>12</v>
      </c>
      <c r="AM4" s="16" t="s">
        <v>1</v>
      </c>
      <c r="AN4" s="16" t="s">
        <v>8</v>
      </c>
      <c r="AO4" s="16" t="s">
        <v>1</v>
      </c>
      <c r="AP4" s="16" t="s">
        <v>13</v>
      </c>
      <c r="AQ4" s="16" t="s">
        <v>1</v>
      </c>
      <c r="AR4" s="16" t="s">
        <v>14</v>
      </c>
      <c r="AS4" s="16" t="s">
        <v>1</v>
      </c>
      <c r="AT4" s="16" t="s">
        <v>8</v>
      </c>
      <c r="AU4" s="16" t="s">
        <v>1</v>
      </c>
      <c r="AV4" s="16" t="s">
        <v>8</v>
      </c>
      <c r="AW4" s="16" t="s">
        <v>1</v>
      </c>
      <c r="AX4" s="16" t="s">
        <v>8</v>
      </c>
      <c r="AY4" s="16" t="s">
        <v>1</v>
      </c>
      <c r="AZ4" s="16" t="s">
        <v>8</v>
      </c>
      <c r="BA4" s="16" t="s">
        <v>1</v>
      </c>
      <c r="BB4" s="16" t="s">
        <v>8</v>
      </c>
      <c r="BC4" s="16" t="s">
        <v>1</v>
      </c>
      <c r="BD4" s="16" t="s">
        <v>8</v>
      </c>
      <c r="BE4" s="16" t="s">
        <v>1</v>
      </c>
      <c r="BF4" s="16" t="s">
        <v>8</v>
      </c>
      <c r="BG4" s="16" t="s">
        <v>1</v>
      </c>
      <c r="BH4" s="16" t="s">
        <v>8</v>
      </c>
      <c r="BI4" s="16" t="s">
        <v>1</v>
      </c>
      <c r="BJ4" s="16" t="s">
        <v>8</v>
      </c>
      <c r="BK4" s="16" t="s">
        <v>1</v>
      </c>
      <c r="BL4" s="16" t="s">
        <v>15</v>
      </c>
      <c r="BM4" s="16" t="s">
        <v>1</v>
      </c>
      <c r="BN4" s="16" t="s">
        <v>18</v>
      </c>
      <c r="BO4" s="16" t="s">
        <v>1</v>
      </c>
      <c r="BP4" s="16" t="s">
        <v>8</v>
      </c>
      <c r="BQ4" s="16" t="s">
        <v>1</v>
      </c>
      <c r="BR4" s="16" t="s">
        <v>16</v>
      </c>
      <c r="BS4" s="16" t="s">
        <v>89</v>
      </c>
      <c r="BT4" s="16" t="s">
        <v>1</v>
      </c>
      <c r="BU4" s="16" t="s">
        <v>90</v>
      </c>
      <c r="BV4" s="16" t="s">
        <v>1</v>
      </c>
      <c r="BW4" s="16" t="s">
        <v>17</v>
      </c>
      <c r="BX4" s="16" t="s">
        <v>84</v>
      </c>
      <c r="BY4" s="16" t="s">
        <v>1</v>
      </c>
      <c r="BZ4" s="16" t="s">
        <v>93</v>
      </c>
      <c r="CA4" s="29" t="s">
        <v>85</v>
      </c>
      <c r="CB4" s="28" t="s">
        <v>1</v>
      </c>
      <c r="CC4" s="28" t="s">
        <v>92</v>
      </c>
      <c r="CD4" s="37" t="s">
        <v>111</v>
      </c>
      <c r="CE4" s="28" t="s">
        <v>100</v>
      </c>
      <c r="CF4" s="16" t="s">
        <v>1</v>
      </c>
      <c r="CG4" s="16" t="s">
        <v>124</v>
      </c>
      <c r="CH4" s="16" t="s">
        <v>92</v>
      </c>
      <c r="CI4" s="16" t="s">
        <v>165</v>
      </c>
      <c r="CJ4" s="16" t="s">
        <v>166</v>
      </c>
      <c r="CK4" s="37" t="s">
        <v>111</v>
      </c>
      <c r="CL4" s="16" t="s">
        <v>99</v>
      </c>
      <c r="CM4" s="16" t="s">
        <v>92</v>
      </c>
      <c r="CN4" s="29" t="s">
        <v>98</v>
      </c>
      <c r="CO4" s="29" t="s">
        <v>123</v>
      </c>
      <c r="CP4" s="16" t="s">
        <v>165</v>
      </c>
      <c r="CQ4" s="16" t="s">
        <v>166</v>
      </c>
      <c r="CR4" s="37" t="s">
        <v>111</v>
      </c>
      <c r="CS4" s="29" t="s">
        <v>123</v>
      </c>
      <c r="CT4" s="24" t="s">
        <v>141</v>
      </c>
      <c r="CU4" s="24" t="s">
        <v>118</v>
      </c>
    </row>
    <row r="5" spans="1:101" ht="17.25" customHeight="1">
      <c r="B5" s="48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6">
        <v>32</v>
      </c>
      <c r="AH5" s="16">
        <v>33</v>
      </c>
      <c r="AI5" s="16">
        <v>34</v>
      </c>
      <c r="AJ5" s="16">
        <v>35</v>
      </c>
      <c r="AK5" s="16">
        <v>36</v>
      </c>
      <c r="AL5" s="16">
        <v>37</v>
      </c>
      <c r="AM5" s="16">
        <v>38</v>
      </c>
      <c r="AN5" s="16">
        <v>39</v>
      </c>
      <c r="AO5" s="16">
        <v>40</v>
      </c>
      <c r="AP5" s="16">
        <v>41</v>
      </c>
      <c r="AQ5" s="16">
        <v>42</v>
      </c>
      <c r="AR5" s="16">
        <v>43</v>
      </c>
      <c r="AS5" s="16">
        <v>44</v>
      </c>
      <c r="AT5" s="16">
        <v>45</v>
      </c>
      <c r="AU5" s="16">
        <v>46</v>
      </c>
      <c r="AV5" s="16">
        <v>47</v>
      </c>
      <c r="AW5" s="16">
        <v>48</v>
      </c>
      <c r="AX5" s="16">
        <v>49</v>
      </c>
      <c r="AY5" s="16">
        <v>50</v>
      </c>
      <c r="AZ5" s="16">
        <v>51</v>
      </c>
      <c r="BA5" s="16">
        <v>52</v>
      </c>
      <c r="BB5" s="16">
        <v>53</v>
      </c>
      <c r="BC5" s="16">
        <v>54</v>
      </c>
      <c r="BD5" s="16">
        <v>55</v>
      </c>
      <c r="BE5" s="16">
        <v>56</v>
      </c>
      <c r="BF5" s="16">
        <v>57</v>
      </c>
      <c r="BG5" s="16">
        <v>58</v>
      </c>
      <c r="BH5" s="16">
        <v>59</v>
      </c>
      <c r="BI5" s="16">
        <v>60</v>
      </c>
      <c r="BJ5" s="16">
        <v>61</v>
      </c>
      <c r="BK5" s="16">
        <v>62</v>
      </c>
      <c r="BL5" s="16">
        <v>63</v>
      </c>
      <c r="BM5" s="16">
        <v>64</v>
      </c>
      <c r="BN5" s="16">
        <v>65</v>
      </c>
      <c r="BO5" s="16">
        <v>66</v>
      </c>
      <c r="BP5" s="16">
        <v>67</v>
      </c>
      <c r="BQ5" s="16">
        <v>68</v>
      </c>
      <c r="BR5" s="16">
        <v>69</v>
      </c>
      <c r="BS5" s="16">
        <v>70</v>
      </c>
      <c r="BT5" s="16">
        <v>71</v>
      </c>
      <c r="BU5" s="16">
        <v>72</v>
      </c>
      <c r="BV5" s="16">
        <v>73</v>
      </c>
      <c r="BW5" s="16">
        <v>74</v>
      </c>
      <c r="BX5" s="16">
        <v>75</v>
      </c>
      <c r="BY5" s="16">
        <v>76</v>
      </c>
      <c r="BZ5" s="16">
        <v>77</v>
      </c>
      <c r="CA5" s="16">
        <v>78</v>
      </c>
      <c r="CB5" s="16">
        <v>79</v>
      </c>
      <c r="CC5" s="16">
        <v>80</v>
      </c>
      <c r="CD5" s="16">
        <v>81</v>
      </c>
      <c r="CE5" s="16">
        <v>82</v>
      </c>
      <c r="CF5" s="16">
        <v>83</v>
      </c>
      <c r="CG5" s="16">
        <v>84</v>
      </c>
      <c r="CH5" s="16">
        <v>85</v>
      </c>
      <c r="CI5" s="16">
        <v>86</v>
      </c>
      <c r="CJ5" s="16">
        <v>87</v>
      </c>
      <c r="CK5" s="16">
        <v>88</v>
      </c>
      <c r="CL5" s="16">
        <v>89</v>
      </c>
      <c r="CM5" s="16">
        <v>90</v>
      </c>
      <c r="CN5" s="16">
        <v>91</v>
      </c>
      <c r="CO5" s="16">
        <v>92</v>
      </c>
      <c r="CP5" s="16">
        <v>93</v>
      </c>
      <c r="CQ5" s="16">
        <v>94</v>
      </c>
      <c r="CR5" s="16">
        <v>95</v>
      </c>
      <c r="CS5" s="16">
        <v>96</v>
      </c>
      <c r="CT5" s="16">
        <v>97</v>
      </c>
      <c r="CU5" s="16">
        <v>98</v>
      </c>
    </row>
    <row r="6" spans="1:101" ht="31.5" customHeight="1">
      <c r="A6" s="58">
        <v>1</v>
      </c>
      <c r="B6" s="109" t="s">
        <v>20</v>
      </c>
      <c r="C6" s="102">
        <v>4982</v>
      </c>
      <c r="D6" s="102">
        <v>5079</v>
      </c>
      <c r="E6" s="8">
        <f t="shared" ref="E6:E17" si="0">D6*100/C6</f>
        <v>101.94700923323967</v>
      </c>
      <c r="F6" s="10">
        <v>833</v>
      </c>
      <c r="G6" s="10">
        <f t="shared" ref="G6:G19" si="1">D6+F6</f>
        <v>5912</v>
      </c>
      <c r="H6" s="8">
        <f t="shared" ref="H6:H19" si="2">G6*100/C6</f>
        <v>118.66720192693697</v>
      </c>
      <c r="I6" s="10">
        <v>5856</v>
      </c>
      <c r="J6" s="8">
        <f t="shared" ref="J6:J18" si="3">I6*100/G6</f>
        <v>99.052774018944518</v>
      </c>
      <c r="K6" s="10">
        <v>5754</v>
      </c>
      <c r="L6" s="8">
        <f t="shared" ref="L6:L18" si="4">K6*100/C6</f>
        <v>115.49578482537133</v>
      </c>
      <c r="M6" s="10">
        <f t="shared" ref="M6:M17" si="5">I6-K6</f>
        <v>102</v>
      </c>
      <c r="N6" s="8">
        <f t="shared" ref="N6:N18" si="6">M6*100/I6</f>
        <v>1.7418032786885247</v>
      </c>
      <c r="O6" s="10">
        <v>661</v>
      </c>
      <c r="P6" s="8">
        <f t="shared" ref="P6:P18" si="7">O6*100/D6</f>
        <v>13.014372908052767</v>
      </c>
      <c r="Q6" s="10">
        <v>101</v>
      </c>
      <c r="R6" s="8">
        <f t="shared" ref="R6:R18" si="8">Q6*100/D6</f>
        <v>1.98858042921835</v>
      </c>
      <c r="S6" s="10">
        <v>3352</v>
      </c>
      <c r="T6" s="8">
        <f t="shared" ref="T6:T18" si="9">S6*100/D6</f>
        <v>65.997243551880288</v>
      </c>
      <c r="U6" s="10">
        <v>965</v>
      </c>
      <c r="V6" s="8">
        <f t="shared" ref="V6:V18" si="10">U6*100/D6</f>
        <v>18.999803110848593</v>
      </c>
      <c r="W6" s="10">
        <f t="shared" ref="W6:W19" si="11">O6+Q6+S6+U6</f>
        <v>5079</v>
      </c>
      <c r="X6" s="8">
        <f t="shared" ref="X6:X19" si="12">W6-D6</f>
        <v>0</v>
      </c>
      <c r="Y6" s="10">
        <v>1891</v>
      </c>
      <c r="Z6" s="8">
        <f t="shared" ref="Z6:Z18" si="13">Y6*100/D6</f>
        <v>37.231738531206929</v>
      </c>
      <c r="AA6" s="10">
        <v>1870</v>
      </c>
      <c r="AB6" s="8">
        <f t="shared" ref="AB6:AB14" si="14">AA6*100/Y6</f>
        <v>98.889476467477522</v>
      </c>
      <c r="AC6" s="8">
        <f t="shared" ref="AC6:AC19" si="15">AA6*100/D6</f>
        <v>36.818271313250641</v>
      </c>
      <c r="AD6" s="10">
        <v>1786</v>
      </c>
      <c r="AE6" s="8">
        <f t="shared" ref="AE6:AE19" si="16">AD6*100/AA6</f>
        <v>95.508021390374338</v>
      </c>
      <c r="AF6" s="10">
        <v>1779</v>
      </c>
      <c r="AG6" s="8">
        <f t="shared" ref="AG6:AG19" si="17">AF6*100/AD6</f>
        <v>99.608062709966404</v>
      </c>
      <c r="AH6" s="8">
        <f t="shared" ref="AH6:AH18" si="18">AF6*100/D6</f>
        <v>35.026580035440048</v>
      </c>
      <c r="AI6" s="10">
        <f t="shared" ref="AI6:AI18" si="19">AD6-AF6</f>
        <v>7</v>
      </c>
      <c r="AJ6" s="8">
        <f t="shared" ref="AJ6:AJ18" si="20">AI6*100/AD6</f>
        <v>0.39193729003359462</v>
      </c>
      <c r="AK6" s="102">
        <v>2926</v>
      </c>
      <c r="AL6" s="8">
        <f t="shared" ref="AL6:AL19" si="21">AK6*100/D6</f>
        <v>57.609765701909822</v>
      </c>
      <c r="AM6" s="10">
        <v>2937</v>
      </c>
      <c r="AN6" s="8">
        <f t="shared" ref="AN6:AN19" si="22">AM6*100/D6</f>
        <v>57.826343768458358</v>
      </c>
      <c r="AO6" s="102">
        <v>2640</v>
      </c>
      <c r="AP6" s="8">
        <f t="shared" ref="AP6:AP19" si="23">AO6*100/D6</f>
        <v>51.978735971647964</v>
      </c>
      <c r="AQ6" s="102">
        <v>362</v>
      </c>
      <c r="AR6" s="8">
        <f t="shared" ref="AR6:AR19" si="24">AQ6*100/D6</f>
        <v>7.1273872809608187</v>
      </c>
      <c r="AS6" s="10">
        <v>1979</v>
      </c>
      <c r="AT6" s="8">
        <f t="shared" ref="AT6:AT19" si="25">AS6*100/D6</f>
        <v>38.964363063595194</v>
      </c>
      <c r="AU6" s="10">
        <v>3909</v>
      </c>
      <c r="AV6" s="8">
        <f t="shared" ref="AV6:AV19" si="26">AU6*100/D6</f>
        <v>76.963969285292379</v>
      </c>
      <c r="AW6" s="10">
        <v>36</v>
      </c>
      <c r="AX6" s="17">
        <f t="shared" ref="AX6:AX19" si="27">AW6*100/D6</f>
        <v>0.70880094506792679</v>
      </c>
      <c r="AY6" s="10">
        <v>535</v>
      </c>
      <c r="AZ6" s="8">
        <f t="shared" ref="AZ6:AZ19" si="28">AY6*100/C6</f>
        <v>10.738659173022882</v>
      </c>
      <c r="BA6" s="10">
        <v>477</v>
      </c>
      <c r="BB6" s="8">
        <f t="shared" ref="BB6:BB19" si="29">BA6*100/D6</f>
        <v>9.3916125221500302</v>
      </c>
      <c r="BC6" s="10">
        <v>408</v>
      </c>
      <c r="BD6" s="8">
        <f t="shared" ref="BD6:BD19" si="30">BC6*100/D6</f>
        <v>8.0330773774365039</v>
      </c>
      <c r="BE6" s="10">
        <v>733</v>
      </c>
      <c r="BF6" s="8">
        <f t="shared" ref="BF6:BF19" si="31">BE6*100/D6</f>
        <v>14.43197479818862</v>
      </c>
      <c r="BG6" s="10">
        <v>215</v>
      </c>
      <c r="BH6" s="8">
        <f t="shared" ref="BH6:BH19" si="32">BG6*100/D6</f>
        <v>4.233116755266785</v>
      </c>
      <c r="BI6" s="10">
        <v>313</v>
      </c>
      <c r="BJ6" s="8">
        <f t="shared" ref="BJ6:BJ19" si="33">BI6*100/D6</f>
        <v>6.1626304390628075</v>
      </c>
      <c r="BK6" s="102">
        <v>5</v>
      </c>
      <c r="BL6" s="17">
        <f t="shared" ref="BL6:BL10" si="34">BK6*100/D6</f>
        <v>9.8444575703878712E-2</v>
      </c>
      <c r="BM6" s="102">
        <v>234</v>
      </c>
      <c r="BN6" s="17">
        <f t="shared" ref="BN6:BN19" si="35">BM6*100/D6</f>
        <v>4.6072061429415241</v>
      </c>
      <c r="BO6" s="10">
        <v>9</v>
      </c>
      <c r="BP6" s="17">
        <f t="shared" ref="BP6:BP19" si="36">BO6*100/D6</f>
        <v>0.1772002362669817</v>
      </c>
      <c r="BQ6" s="102">
        <v>6</v>
      </c>
      <c r="BR6" s="17">
        <f t="shared" ref="BR6:BR19" si="37">BQ6*100/D6</f>
        <v>0.11813349084465447</v>
      </c>
      <c r="BS6" s="8">
        <f t="shared" ref="BS6:BS19" si="38">BQ6*100/BO6</f>
        <v>66.666666666666671</v>
      </c>
      <c r="BT6" s="10">
        <v>0</v>
      </c>
      <c r="BU6" s="8">
        <v>0</v>
      </c>
      <c r="BV6" s="102">
        <v>78</v>
      </c>
      <c r="BW6" s="17">
        <f t="shared" ref="BW6:BW19" si="39">BV6*100/D6</f>
        <v>1.5357353809805079</v>
      </c>
      <c r="BX6" s="8">
        <f t="shared" ref="BX6:BX19" si="40">BV6*100/AQ6</f>
        <v>21.546961325966851</v>
      </c>
      <c r="BY6" s="102">
        <v>28</v>
      </c>
      <c r="BZ6" s="10">
        <v>102</v>
      </c>
      <c r="CA6" s="8">
        <f t="shared" ref="CA6:CA19" si="41">BY6*100/BZ6</f>
        <v>27.450980392156861</v>
      </c>
      <c r="CB6" s="102">
        <v>1500</v>
      </c>
      <c r="CC6" s="8">
        <f t="shared" ref="CC6:CC19" si="42">CB6*100/D6</f>
        <v>29.533372711163615</v>
      </c>
      <c r="CD6" s="10">
        <v>1510</v>
      </c>
      <c r="CE6" s="8">
        <f t="shared" ref="CE6:CE18" si="43">CB6*100/Y6</f>
        <v>79.323109465891065</v>
      </c>
      <c r="CF6" s="102">
        <v>83</v>
      </c>
      <c r="CG6" s="73">
        <v>88</v>
      </c>
      <c r="CH6" s="17">
        <f t="shared" ref="CH6:CH18" si="44">CF6*100/D6</f>
        <v>1.6341799566843866</v>
      </c>
      <c r="CI6" s="10">
        <v>2</v>
      </c>
      <c r="CJ6" s="8">
        <f t="shared" ref="CJ6:CJ19" si="45">CI6*100/CF6</f>
        <v>2.4096385542168677</v>
      </c>
      <c r="CK6" s="10">
        <v>90</v>
      </c>
      <c r="CL6" s="102">
        <v>8</v>
      </c>
      <c r="CM6" s="17">
        <f t="shared" ref="CM6:CM18" si="46">CL6*100/D6</f>
        <v>0.15751132112620594</v>
      </c>
      <c r="CN6" s="10">
        <v>7</v>
      </c>
      <c r="CO6" s="10">
        <v>7</v>
      </c>
      <c r="CP6" s="10">
        <v>2</v>
      </c>
      <c r="CQ6" s="8">
        <f t="shared" ref="CQ6:CQ19" si="47">CP6*100/CL6</f>
        <v>25</v>
      </c>
      <c r="CR6" s="102">
        <v>8</v>
      </c>
      <c r="CS6" s="102">
        <v>8</v>
      </c>
      <c r="CT6" s="102">
        <v>5079</v>
      </c>
      <c r="CU6" s="102">
        <f t="shared" ref="CU6:CU19" si="48">CT6-D6</f>
        <v>0</v>
      </c>
      <c r="CV6" s="37" t="s">
        <v>145</v>
      </c>
      <c r="CW6" s="53" t="s">
        <v>20</v>
      </c>
    </row>
    <row r="7" spans="1:101" ht="30" customHeight="1">
      <c r="A7" s="58">
        <v>2</v>
      </c>
      <c r="B7" s="108" t="s">
        <v>33</v>
      </c>
      <c r="C7" s="102">
        <v>3778</v>
      </c>
      <c r="D7" s="102">
        <v>3961</v>
      </c>
      <c r="E7" s="8">
        <f t="shared" si="0"/>
        <v>104.8438327157226</v>
      </c>
      <c r="F7" s="10">
        <v>175</v>
      </c>
      <c r="G7" s="10">
        <f t="shared" si="1"/>
        <v>4136</v>
      </c>
      <c r="H7" s="8">
        <f t="shared" si="2"/>
        <v>109.47591318157755</v>
      </c>
      <c r="I7" s="10">
        <v>3905</v>
      </c>
      <c r="J7" s="8">
        <f t="shared" si="3"/>
        <v>94.414893617021278</v>
      </c>
      <c r="K7" s="10">
        <v>3848</v>
      </c>
      <c r="L7" s="8">
        <f t="shared" si="4"/>
        <v>101.85283218634198</v>
      </c>
      <c r="M7" s="10">
        <f t="shared" si="5"/>
        <v>57</v>
      </c>
      <c r="N7" s="8">
        <f t="shared" si="6"/>
        <v>1.4596670934699103</v>
      </c>
      <c r="O7" s="10">
        <v>383</v>
      </c>
      <c r="P7" s="8">
        <f t="shared" si="7"/>
        <v>9.6692754354960861</v>
      </c>
      <c r="Q7" s="10">
        <v>729</v>
      </c>
      <c r="R7" s="67">
        <f t="shared" si="8"/>
        <v>18.404443322393334</v>
      </c>
      <c r="S7" s="10">
        <v>1616</v>
      </c>
      <c r="T7" s="8">
        <f t="shared" si="9"/>
        <v>40.797778338803333</v>
      </c>
      <c r="U7" s="10">
        <v>1233</v>
      </c>
      <c r="V7" s="8">
        <f t="shared" si="10"/>
        <v>31.128502903307247</v>
      </c>
      <c r="W7" s="10">
        <f t="shared" si="11"/>
        <v>3961</v>
      </c>
      <c r="X7" s="8">
        <f t="shared" si="12"/>
        <v>0</v>
      </c>
      <c r="Y7" s="10">
        <v>939</v>
      </c>
      <c r="Z7" s="8">
        <f t="shared" si="13"/>
        <v>23.706134814440798</v>
      </c>
      <c r="AA7" s="10">
        <v>939</v>
      </c>
      <c r="AB7" s="8">
        <f t="shared" si="14"/>
        <v>100</v>
      </c>
      <c r="AC7" s="8">
        <f t="shared" si="15"/>
        <v>23.706134814440798</v>
      </c>
      <c r="AD7" s="10">
        <v>777</v>
      </c>
      <c r="AE7" s="67">
        <f t="shared" si="16"/>
        <v>82.74760383386581</v>
      </c>
      <c r="AF7" s="10">
        <v>773</v>
      </c>
      <c r="AG7" s="8">
        <f t="shared" si="17"/>
        <v>99.485199485199487</v>
      </c>
      <c r="AH7" s="8">
        <f t="shared" si="18"/>
        <v>19.51527392072709</v>
      </c>
      <c r="AI7" s="10">
        <f t="shared" si="19"/>
        <v>4</v>
      </c>
      <c r="AJ7" s="8">
        <f t="shared" si="20"/>
        <v>0.51480051480051481</v>
      </c>
      <c r="AK7" s="102">
        <v>2689</v>
      </c>
      <c r="AL7" s="8">
        <f t="shared" si="21"/>
        <v>67.88689724816966</v>
      </c>
      <c r="AM7" s="10">
        <v>1378</v>
      </c>
      <c r="AN7" s="8">
        <f t="shared" si="22"/>
        <v>34.78919464781621</v>
      </c>
      <c r="AO7" s="102">
        <v>878</v>
      </c>
      <c r="AP7" s="8">
        <f t="shared" si="23"/>
        <v>22.16611966675082</v>
      </c>
      <c r="AQ7" s="102">
        <v>310</v>
      </c>
      <c r="AR7" s="8">
        <f t="shared" si="24"/>
        <v>7.8263064882605402</v>
      </c>
      <c r="AS7" s="10">
        <v>704</v>
      </c>
      <c r="AT7" s="8">
        <f t="shared" si="25"/>
        <v>17.773289573340065</v>
      </c>
      <c r="AU7" s="10">
        <v>636</v>
      </c>
      <c r="AV7" s="8">
        <f t="shared" si="26"/>
        <v>16.056551375915173</v>
      </c>
      <c r="AW7" s="10">
        <v>83</v>
      </c>
      <c r="AX7" s="17">
        <f t="shared" si="27"/>
        <v>2.0954304468568545</v>
      </c>
      <c r="AY7" s="10">
        <v>199</v>
      </c>
      <c r="AZ7" s="8">
        <f t="shared" si="28"/>
        <v>5.2673372154579141</v>
      </c>
      <c r="BA7" s="75">
        <v>158</v>
      </c>
      <c r="BB7" s="8">
        <f t="shared" si="29"/>
        <v>3.9888916940166625</v>
      </c>
      <c r="BC7" s="10">
        <v>181</v>
      </c>
      <c r="BD7" s="8">
        <f t="shared" si="30"/>
        <v>4.5695531431456704</v>
      </c>
      <c r="BE7" s="10">
        <v>246</v>
      </c>
      <c r="BF7" s="8">
        <f t="shared" si="31"/>
        <v>6.2105528906841707</v>
      </c>
      <c r="BG7" s="10">
        <v>511</v>
      </c>
      <c r="BH7" s="8">
        <f t="shared" si="32"/>
        <v>12.900782630648827</v>
      </c>
      <c r="BI7" s="10">
        <v>82</v>
      </c>
      <c r="BJ7" s="8">
        <f t="shared" si="33"/>
        <v>2.0701842968947237</v>
      </c>
      <c r="BK7" s="102">
        <v>24</v>
      </c>
      <c r="BL7" s="17">
        <f t="shared" si="34"/>
        <v>0.60590759909113856</v>
      </c>
      <c r="BM7" s="73">
        <v>0</v>
      </c>
      <c r="BN7" s="17">
        <f t="shared" si="35"/>
        <v>0</v>
      </c>
      <c r="BO7" s="10">
        <v>25</v>
      </c>
      <c r="BP7" s="17">
        <f t="shared" si="36"/>
        <v>0.63115374905326938</v>
      </c>
      <c r="BQ7" s="102">
        <v>72</v>
      </c>
      <c r="BR7" s="17">
        <f t="shared" si="37"/>
        <v>1.8177227972734158</v>
      </c>
      <c r="BS7" s="8">
        <f t="shared" si="38"/>
        <v>288</v>
      </c>
      <c r="BT7" s="10">
        <v>23</v>
      </c>
      <c r="BU7" s="8">
        <f t="shared" ref="BU7:BU19" si="49">BT7*100/BQ7</f>
        <v>31.944444444444443</v>
      </c>
      <c r="BV7" s="102">
        <v>752</v>
      </c>
      <c r="BW7" s="17">
        <f t="shared" si="39"/>
        <v>18.985104771522344</v>
      </c>
      <c r="BX7" s="8">
        <f t="shared" si="40"/>
        <v>242.58064516129033</v>
      </c>
      <c r="BY7" s="102">
        <v>563</v>
      </c>
      <c r="BZ7" s="10">
        <v>210</v>
      </c>
      <c r="CA7" s="8">
        <f t="shared" si="41"/>
        <v>268.09523809523807</v>
      </c>
      <c r="CB7" s="73">
        <v>1403</v>
      </c>
      <c r="CC7" s="8">
        <f t="shared" si="42"/>
        <v>35.420348396869478</v>
      </c>
      <c r="CD7" s="10">
        <v>963</v>
      </c>
      <c r="CE7" s="74">
        <f t="shared" si="43"/>
        <v>149.41427050053247</v>
      </c>
      <c r="CF7" s="73">
        <v>170</v>
      </c>
      <c r="CG7" s="102">
        <v>205</v>
      </c>
      <c r="CH7" s="17">
        <f t="shared" si="44"/>
        <v>4.2918454935622314</v>
      </c>
      <c r="CI7" s="10">
        <v>170</v>
      </c>
      <c r="CJ7" s="8">
        <f t="shared" si="45"/>
        <v>100</v>
      </c>
      <c r="CK7" s="10">
        <v>20</v>
      </c>
      <c r="CL7" s="102">
        <v>2</v>
      </c>
      <c r="CM7" s="17">
        <f t="shared" si="46"/>
        <v>5.0492299924261547E-2</v>
      </c>
      <c r="CN7" s="10">
        <v>1</v>
      </c>
      <c r="CO7" s="10">
        <v>1</v>
      </c>
      <c r="CP7" s="10">
        <v>2</v>
      </c>
      <c r="CQ7" s="8">
        <f t="shared" si="47"/>
        <v>100</v>
      </c>
      <c r="CR7" s="102">
        <v>2</v>
      </c>
      <c r="CS7" s="102">
        <v>2</v>
      </c>
      <c r="CT7" s="102">
        <v>3961</v>
      </c>
      <c r="CU7" s="102">
        <f t="shared" si="48"/>
        <v>0</v>
      </c>
      <c r="CV7" s="37" t="s">
        <v>140</v>
      </c>
      <c r="CW7" s="53" t="s">
        <v>33</v>
      </c>
    </row>
    <row r="8" spans="1:101" ht="29.25" customHeight="1">
      <c r="A8" s="58">
        <v>3</v>
      </c>
      <c r="B8" s="108" t="s">
        <v>34</v>
      </c>
      <c r="C8" s="101">
        <v>3815</v>
      </c>
      <c r="D8" s="101">
        <v>3363</v>
      </c>
      <c r="E8" s="8">
        <f t="shared" si="0"/>
        <v>88.152031454783753</v>
      </c>
      <c r="F8" s="12">
        <v>86</v>
      </c>
      <c r="G8" s="10">
        <f t="shared" si="1"/>
        <v>3449</v>
      </c>
      <c r="H8" s="8">
        <f t="shared" si="2"/>
        <v>90.406290956749672</v>
      </c>
      <c r="I8" s="12">
        <v>2986</v>
      </c>
      <c r="J8" s="8">
        <f t="shared" si="3"/>
        <v>86.575819077993614</v>
      </c>
      <c r="K8" s="12">
        <v>2973</v>
      </c>
      <c r="L8" s="8">
        <f t="shared" si="4"/>
        <v>77.929226736566193</v>
      </c>
      <c r="M8" s="10">
        <f t="shared" si="5"/>
        <v>13</v>
      </c>
      <c r="N8" s="8">
        <f t="shared" si="6"/>
        <v>0.43536503683858002</v>
      </c>
      <c r="O8" s="12">
        <v>406</v>
      </c>
      <c r="P8" s="8">
        <f t="shared" si="7"/>
        <v>12.072554267023492</v>
      </c>
      <c r="Q8" s="12">
        <v>209</v>
      </c>
      <c r="R8" s="8">
        <f t="shared" si="8"/>
        <v>6.2146892655367232</v>
      </c>
      <c r="S8" s="12">
        <v>2117</v>
      </c>
      <c r="T8" s="8">
        <f t="shared" si="9"/>
        <v>62.949747249479628</v>
      </c>
      <c r="U8" s="12">
        <v>631</v>
      </c>
      <c r="V8" s="8">
        <f t="shared" si="10"/>
        <v>18.763009217960153</v>
      </c>
      <c r="W8" s="10">
        <f t="shared" si="11"/>
        <v>3363</v>
      </c>
      <c r="X8" s="8">
        <f t="shared" si="12"/>
        <v>0</v>
      </c>
      <c r="Y8" s="12">
        <v>811</v>
      </c>
      <c r="Z8" s="8">
        <f t="shared" si="13"/>
        <v>24.115373178709486</v>
      </c>
      <c r="AA8" s="12">
        <v>397</v>
      </c>
      <c r="AB8" s="8">
        <f t="shared" si="14"/>
        <v>48.951911220715168</v>
      </c>
      <c r="AC8" s="8">
        <f t="shared" si="15"/>
        <v>11.804936068986024</v>
      </c>
      <c r="AD8" s="12">
        <v>390</v>
      </c>
      <c r="AE8" s="8">
        <f t="shared" si="16"/>
        <v>98.236775818639799</v>
      </c>
      <c r="AF8" s="12">
        <v>373</v>
      </c>
      <c r="AG8" s="8">
        <f t="shared" si="17"/>
        <v>95.641025641025635</v>
      </c>
      <c r="AH8" s="67">
        <f t="shared" si="18"/>
        <v>11.091287540886114</v>
      </c>
      <c r="AI8" s="10">
        <f t="shared" si="19"/>
        <v>17</v>
      </c>
      <c r="AJ8" s="8">
        <f t="shared" si="20"/>
        <v>4.3589743589743586</v>
      </c>
      <c r="AK8" s="101">
        <v>1970</v>
      </c>
      <c r="AL8" s="8">
        <f t="shared" si="21"/>
        <v>58.578650014867677</v>
      </c>
      <c r="AM8" s="12">
        <v>1845</v>
      </c>
      <c r="AN8" s="8">
        <f t="shared" si="22"/>
        <v>54.861730597680641</v>
      </c>
      <c r="AO8" s="101">
        <v>846</v>
      </c>
      <c r="AP8" s="8">
        <f t="shared" si="23"/>
        <v>25.156110615521854</v>
      </c>
      <c r="AQ8" s="101">
        <v>585</v>
      </c>
      <c r="AR8" s="8">
        <f t="shared" si="24"/>
        <v>17.395182872435324</v>
      </c>
      <c r="AS8" s="12">
        <v>1523</v>
      </c>
      <c r="AT8" s="8">
        <f t="shared" si="25"/>
        <v>45.28694617900684</v>
      </c>
      <c r="AU8" s="12">
        <v>1584</v>
      </c>
      <c r="AV8" s="8">
        <f t="shared" si="26"/>
        <v>47.100802854594114</v>
      </c>
      <c r="AW8" s="12">
        <v>86</v>
      </c>
      <c r="AX8" s="17">
        <f t="shared" si="27"/>
        <v>2.5572405590246805</v>
      </c>
      <c r="AY8" s="12">
        <v>31</v>
      </c>
      <c r="AZ8" s="8">
        <f t="shared" si="28"/>
        <v>0.81258191349934472</v>
      </c>
      <c r="BA8" s="86">
        <v>161</v>
      </c>
      <c r="BB8" s="8">
        <f t="shared" si="29"/>
        <v>4.7873922093369012</v>
      </c>
      <c r="BC8" s="12">
        <v>234</v>
      </c>
      <c r="BD8" s="8">
        <f t="shared" si="30"/>
        <v>6.9580731489741305</v>
      </c>
      <c r="BE8" s="12">
        <v>934</v>
      </c>
      <c r="BF8" s="8">
        <f t="shared" si="31"/>
        <v>27.772821885221529</v>
      </c>
      <c r="BG8" s="12">
        <v>1328</v>
      </c>
      <c r="BH8" s="74">
        <f t="shared" si="32"/>
        <v>39.488551888195062</v>
      </c>
      <c r="BI8" s="12">
        <v>586</v>
      </c>
      <c r="BJ8" s="74">
        <f t="shared" si="33"/>
        <v>17.424918227772821</v>
      </c>
      <c r="BK8" s="101">
        <v>7</v>
      </c>
      <c r="BL8" s="17">
        <f t="shared" si="34"/>
        <v>0.20814748736247399</v>
      </c>
      <c r="BM8" s="101">
        <v>354</v>
      </c>
      <c r="BN8" s="17">
        <f t="shared" si="35"/>
        <v>10.526315789473685</v>
      </c>
      <c r="BO8" s="12">
        <v>3</v>
      </c>
      <c r="BP8" s="17">
        <f t="shared" si="36"/>
        <v>8.9206066012488844E-2</v>
      </c>
      <c r="BQ8" s="101">
        <v>1</v>
      </c>
      <c r="BR8" s="77">
        <f t="shared" si="37"/>
        <v>2.9735355337496282E-2</v>
      </c>
      <c r="BS8" s="74">
        <f t="shared" si="38"/>
        <v>33.333333333333336</v>
      </c>
      <c r="BT8" s="12">
        <v>3</v>
      </c>
      <c r="BU8" s="8">
        <f t="shared" si="49"/>
        <v>300</v>
      </c>
      <c r="BV8" s="101">
        <v>2</v>
      </c>
      <c r="BW8" s="17">
        <f t="shared" si="39"/>
        <v>5.9470710674992565E-2</v>
      </c>
      <c r="BX8" s="8">
        <f t="shared" si="40"/>
        <v>0.34188034188034189</v>
      </c>
      <c r="BY8" s="102">
        <v>8</v>
      </c>
      <c r="BZ8" s="10">
        <v>18</v>
      </c>
      <c r="CA8" s="8">
        <f t="shared" si="41"/>
        <v>44.444444444444443</v>
      </c>
      <c r="CB8" s="102">
        <v>397</v>
      </c>
      <c r="CC8" s="8">
        <f t="shared" si="42"/>
        <v>11.804936068986024</v>
      </c>
      <c r="CD8" s="10">
        <v>397</v>
      </c>
      <c r="CE8" s="8">
        <f t="shared" si="43"/>
        <v>48.951911220715168</v>
      </c>
      <c r="CF8" s="102">
        <v>49</v>
      </c>
      <c r="CG8" s="102">
        <v>49</v>
      </c>
      <c r="CH8" s="17">
        <f t="shared" si="44"/>
        <v>1.4570324115373179</v>
      </c>
      <c r="CI8" s="10">
        <v>49</v>
      </c>
      <c r="CJ8" s="8">
        <f t="shared" si="45"/>
        <v>100</v>
      </c>
      <c r="CK8" s="10">
        <v>49</v>
      </c>
      <c r="CL8" s="102">
        <v>54</v>
      </c>
      <c r="CM8" s="17">
        <f t="shared" si="46"/>
        <v>1.6057091882247994</v>
      </c>
      <c r="CN8" s="75">
        <v>55</v>
      </c>
      <c r="CO8" s="10">
        <v>24</v>
      </c>
      <c r="CP8" s="10">
        <v>54</v>
      </c>
      <c r="CQ8" s="8">
        <f t="shared" si="47"/>
        <v>100</v>
      </c>
      <c r="CR8" s="102">
        <v>54</v>
      </c>
      <c r="CS8" s="102">
        <v>23</v>
      </c>
      <c r="CT8" s="102">
        <v>3363</v>
      </c>
      <c r="CU8" s="102">
        <f t="shared" si="48"/>
        <v>0</v>
      </c>
      <c r="CV8" s="37" t="s">
        <v>164</v>
      </c>
      <c r="CW8" s="53" t="s">
        <v>34</v>
      </c>
    </row>
    <row r="9" spans="1:101" ht="30" customHeight="1">
      <c r="A9" s="58">
        <v>4</v>
      </c>
      <c r="B9" s="109" t="s">
        <v>39</v>
      </c>
      <c r="C9" s="102">
        <v>8249</v>
      </c>
      <c r="D9" s="102">
        <v>7942</v>
      </c>
      <c r="E9" s="8">
        <f t="shared" si="0"/>
        <v>96.278336768093098</v>
      </c>
      <c r="F9" s="10">
        <v>440</v>
      </c>
      <c r="G9" s="10">
        <f t="shared" si="1"/>
        <v>8382</v>
      </c>
      <c r="H9" s="8">
        <f t="shared" si="2"/>
        <v>101.61231664444175</v>
      </c>
      <c r="I9" s="10">
        <v>8237</v>
      </c>
      <c r="J9" s="8">
        <f t="shared" si="3"/>
        <v>98.270102600811256</v>
      </c>
      <c r="K9" s="10">
        <v>8165</v>
      </c>
      <c r="L9" s="8">
        <f t="shared" si="4"/>
        <v>98.981694750878901</v>
      </c>
      <c r="M9" s="10">
        <f t="shared" si="5"/>
        <v>72</v>
      </c>
      <c r="N9" s="8">
        <f t="shared" si="6"/>
        <v>0.87410464975112301</v>
      </c>
      <c r="O9" s="10">
        <v>1046</v>
      </c>
      <c r="P9" s="8">
        <f t="shared" si="7"/>
        <v>13.17048602367162</v>
      </c>
      <c r="Q9" s="10">
        <v>197</v>
      </c>
      <c r="R9" s="8">
        <f t="shared" si="8"/>
        <v>2.4804835054142536</v>
      </c>
      <c r="S9" s="10">
        <v>4417</v>
      </c>
      <c r="T9" s="8">
        <f t="shared" si="9"/>
        <v>55.615713925963234</v>
      </c>
      <c r="U9" s="10">
        <v>2282</v>
      </c>
      <c r="V9" s="8">
        <f t="shared" si="10"/>
        <v>28.733316544950895</v>
      </c>
      <c r="W9" s="10">
        <f t="shared" si="11"/>
        <v>7942</v>
      </c>
      <c r="X9" s="8">
        <f t="shared" si="12"/>
        <v>0</v>
      </c>
      <c r="Y9" s="10">
        <v>1646</v>
      </c>
      <c r="Z9" s="8">
        <f t="shared" si="13"/>
        <v>20.725258121380005</v>
      </c>
      <c r="AA9" s="10">
        <v>1620</v>
      </c>
      <c r="AB9" s="8">
        <f t="shared" si="14"/>
        <v>98.420413122721754</v>
      </c>
      <c r="AC9" s="8">
        <f t="shared" si="15"/>
        <v>20.397884663812643</v>
      </c>
      <c r="AD9" s="10">
        <v>1603</v>
      </c>
      <c r="AE9" s="8">
        <f t="shared" si="16"/>
        <v>98.950617283950621</v>
      </c>
      <c r="AF9" s="10">
        <v>1597</v>
      </c>
      <c r="AG9" s="8">
        <f t="shared" si="17"/>
        <v>99.625701809107923</v>
      </c>
      <c r="AH9" s="8">
        <f t="shared" si="18"/>
        <v>20.108285066733821</v>
      </c>
      <c r="AI9" s="10">
        <f t="shared" si="19"/>
        <v>6</v>
      </c>
      <c r="AJ9" s="8">
        <f t="shared" si="20"/>
        <v>0.37429819089207733</v>
      </c>
      <c r="AK9" s="102">
        <v>3256</v>
      </c>
      <c r="AL9" s="8">
        <f t="shared" si="21"/>
        <v>40.99722991689751</v>
      </c>
      <c r="AM9" s="10">
        <v>2956</v>
      </c>
      <c r="AN9" s="8">
        <f t="shared" si="22"/>
        <v>37.219843868043313</v>
      </c>
      <c r="AO9" s="102">
        <v>1683</v>
      </c>
      <c r="AP9" s="8">
        <f t="shared" si="23"/>
        <v>21.191135734072024</v>
      </c>
      <c r="AQ9" s="102">
        <v>1475</v>
      </c>
      <c r="AR9" s="8">
        <f t="shared" si="24"/>
        <v>18.572148073533114</v>
      </c>
      <c r="AS9" s="10">
        <v>3857</v>
      </c>
      <c r="AT9" s="8">
        <f t="shared" si="25"/>
        <v>48.564593301435409</v>
      </c>
      <c r="AU9" s="10">
        <v>5640</v>
      </c>
      <c r="AV9" s="8">
        <f t="shared" si="26"/>
        <v>71.014857718458828</v>
      </c>
      <c r="AW9" s="10">
        <v>38</v>
      </c>
      <c r="AX9" s="17">
        <f t="shared" si="27"/>
        <v>0.4784688995215311</v>
      </c>
      <c r="AY9" s="10">
        <v>406</v>
      </c>
      <c r="AZ9" s="8">
        <f t="shared" si="28"/>
        <v>4.9218087040853433</v>
      </c>
      <c r="BA9" s="10">
        <v>659</v>
      </c>
      <c r="BB9" s="8">
        <f t="shared" si="29"/>
        <v>8.2976580206497097</v>
      </c>
      <c r="BC9" s="10">
        <v>495</v>
      </c>
      <c r="BD9" s="8">
        <f t="shared" si="30"/>
        <v>6.2326869806094187</v>
      </c>
      <c r="BE9" s="10">
        <v>280</v>
      </c>
      <c r="BF9" s="8">
        <f t="shared" si="31"/>
        <v>3.5255603122639134</v>
      </c>
      <c r="BG9" s="10">
        <v>568</v>
      </c>
      <c r="BH9" s="8">
        <f t="shared" si="32"/>
        <v>7.1518509191639383</v>
      </c>
      <c r="BI9" s="10">
        <v>297</v>
      </c>
      <c r="BJ9" s="8">
        <f t="shared" si="33"/>
        <v>3.7396121883656508</v>
      </c>
      <c r="BK9" s="102">
        <v>53</v>
      </c>
      <c r="BL9" s="17">
        <f t="shared" si="34"/>
        <v>0.66733820196424076</v>
      </c>
      <c r="BM9" s="102">
        <v>31</v>
      </c>
      <c r="BN9" s="17">
        <f t="shared" si="35"/>
        <v>0.39032989171493326</v>
      </c>
      <c r="BO9" s="10">
        <v>45</v>
      </c>
      <c r="BP9" s="17">
        <f t="shared" si="36"/>
        <v>0.56660790732812893</v>
      </c>
      <c r="BQ9" s="102">
        <v>43</v>
      </c>
      <c r="BR9" s="17">
        <f t="shared" si="37"/>
        <v>0.54142533366910095</v>
      </c>
      <c r="BS9" s="8">
        <f t="shared" si="38"/>
        <v>95.555555555555557</v>
      </c>
      <c r="BT9" s="10">
        <v>19</v>
      </c>
      <c r="BU9" s="8">
        <f t="shared" si="49"/>
        <v>44.186046511627907</v>
      </c>
      <c r="BV9" s="102">
        <v>117</v>
      </c>
      <c r="BW9" s="17">
        <f t="shared" si="39"/>
        <v>1.4731805590531353</v>
      </c>
      <c r="BX9" s="8">
        <f t="shared" si="40"/>
        <v>7.9322033898305087</v>
      </c>
      <c r="BY9" s="102">
        <v>7</v>
      </c>
      <c r="BZ9" s="10">
        <v>49</v>
      </c>
      <c r="CA9" s="8">
        <f t="shared" si="41"/>
        <v>14.285714285714286</v>
      </c>
      <c r="CB9" s="102">
        <v>1119</v>
      </c>
      <c r="CC9" s="8">
        <f t="shared" si="42"/>
        <v>14.08964996222614</v>
      </c>
      <c r="CD9" s="10">
        <v>1043</v>
      </c>
      <c r="CE9" s="8">
        <f t="shared" si="43"/>
        <v>67.982989064398538</v>
      </c>
      <c r="CF9" s="102">
        <v>71</v>
      </c>
      <c r="CG9" s="102">
        <v>51</v>
      </c>
      <c r="CH9" s="17">
        <f t="shared" si="44"/>
        <v>0.89398136489549229</v>
      </c>
      <c r="CI9" s="10">
        <v>6</v>
      </c>
      <c r="CJ9" s="8">
        <f t="shared" si="45"/>
        <v>8.4507042253521121</v>
      </c>
      <c r="CK9" s="10">
        <v>73</v>
      </c>
      <c r="CL9" s="102">
        <v>6</v>
      </c>
      <c r="CM9" s="17">
        <f t="shared" si="46"/>
        <v>7.5547720977083857E-2</v>
      </c>
      <c r="CN9" s="10">
        <v>5</v>
      </c>
      <c r="CO9" s="10">
        <v>4</v>
      </c>
      <c r="CP9" s="10">
        <v>0</v>
      </c>
      <c r="CQ9" s="8">
        <f t="shared" si="47"/>
        <v>0</v>
      </c>
      <c r="CR9" s="102">
        <v>6</v>
      </c>
      <c r="CS9" s="102">
        <v>5</v>
      </c>
      <c r="CT9" s="102">
        <v>7942</v>
      </c>
      <c r="CU9" s="102">
        <f t="shared" si="48"/>
        <v>0</v>
      </c>
      <c r="CV9" s="37" t="s">
        <v>149</v>
      </c>
      <c r="CW9" s="53" t="s">
        <v>39</v>
      </c>
    </row>
    <row r="10" spans="1:101" ht="43.5" customHeight="1">
      <c r="A10" s="58">
        <v>5</v>
      </c>
      <c r="B10" s="109" t="s">
        <v>41</v>
      </c>
      <c r="C10" s="102">
        <v>2748</v>
      </c>
      <c r="D10" s="102">
        <v>2748</v>
      </c>
      <c r="E10" s="8">
        <f t="shared" si="0"/>
        <v>100</v>
      </c>
      <c r="F10" s="10">
        <v>13</v>
      </c>
      <c r="G10" s="10">
        <f t="shared" si="1"/>
        <v>2761</v>
      </c>
      <c r="H10" s="8">
        <f t="shared" si="2"/>
        <v>100.47307132459972</v>
      </c>
      <c r="I10" s="10">
        <v>2585</v>
      </c>
      <c r="J10" s="8">
        <f t="shared" si="3"/>
        <v>93.625498007968133</v>
      </c>
      <c r="K10" s="10">
        <v>2570</v>
      </c>
      <c r="L10" s="8">
        <f t="shared" si="4"/>
        <v>93.522561863173223</v>
      </c>
      <c r="M10" s="10">
        <f t="shared" si="5"/>
        <v>15</v>
      </c>
      <c r="N10" s="8">
        <f t="shared" si="6"/>
        <v>0.58027079303675044</v>
      </c>
      <c r="O10" s="10">
        <v>762</v>
      </c>
      <c r="P10" s="8">
        <f t="shared" si="7"/>
        <v>27.729257641921397</v>
      </c>
      <c r="Q10" s="10">
        <v>728</v>
      </c>
      <c r="R10" s="67">
        <f t="shared" si="8"/>
        <v>26.491994177583699</v>
      </c>
      <c r="S10" s="10">
        <v>669</v>
      </c>
      <c r="T10" s="8">
        <f t="shared" si="9"/>
        <v>24.344978165938866</v>
      </c>
      <c r="U10" s="10">
        <v>589</v>
      </c>
      <c r="V10" s="8">
        <f t="shared" si="10"/>
        <v>21.433770014556039</v>
      </c>
      <c r="W10" s="10">
        <f t="shared" si="11"/>
        <v>2748</v>
      </c>
      <c r="X10" s="8">
        <f t="shared" si="12"/>
        <v>0</v>
      </c>
      <c r="Y10" s="10">
        <v>378</v>
      </c>
      <c r="Z10" s="8">
        <f t="shared" si="13"/>
        <v>13.755458515283843</v>
      </c>
      <c r="AA10" s="10">
        <v>378</v>
      </c>
      <c r="AB10" s="8">
        <f t="shared" si="14"/>
        <v>100</v>
      </c>
      <c r="AC10" s="8">
        <f t="shared" si="15"/>
        <v>13.755458515283843</v>
      </c>
      <c r="AD10" s="10">
        <v>362</v>
      </c>
      <c r="AE10" s="8">
        <f t="shared" si="16"/>
        <v>95.767195767195773</v>
      </c>
      <c r="AF10" s="10">
        <v>360</v>
      </c>
      <c r="AG10" s="8">
        <f t="shared" si="17"/>
        <v>99.447513812154696</v>
      </c>
      <c r="AH10" s="67">
        <f t="shared" si="18"/>
        <v>13.100436681222707</v>
      </c>
      <c r="AI10" s="10">
        <f t="shared" si="19"/>
        <v>2</v>
      </c>
      <c r="AJ10" s="8">
        <f t="shared" si="20"/>
        <v>0.5524861878453039</v>
      </c>
      <c r="AK10" s="73">
        <v>119</v>
      </c>
      <c r="AL10" s="8">
        <f t="shared" si="21"/>
        <v>4.3304221251819506</v>
      </c>
      <c r="AM10" s="10">
        <v>626</v>
      </c>
      <c r="AN10" s="8">
        <f t="shared" si="22"/>
        <v>22.780203784570595</v>
      </c>
      <c r="AO10" s="102">
        <v>314</v>
      </c>
      <c r="AP10" s="8">
        <f t="shared" si="23"/>
        <v>11.426491994177583</v>
      </c>
      <c r="AQ10" s="102">
        <v>170</v>
      </c>
      <c r="AR10" s="8">
        <f t="shared" si="24"/>
        <v>6.1863173216885006</v>
      </c>
      <c r="AS10" s="10">
        <v>59</v>
      </c>
      <c r="AT10" s="8">
        <f t="shared" si="25"/>
        <v>2.1470160116448325</v>
      </c>
      <c r="AU10" s="10">
        <v>458</v>
      </c>
      <c r="AV10" s="8">
        <f t="shared" si="26"/>
        <v>16.666666666666668</v>
      </c>
      <c r="AW10" s="10">
        <v>1</v>
      </c>
      <c r="AX10" s="17">
        <f t="shared" si="27"/>
        <v>3.6390101892285295E-2</v>
      </c>
      <c r="AY10" s="10">
        <v>318</v>
      </c>
      <c r="AZ10" s="8">
        <f t="shared" si="28"/>
        <v>11.572052401746724</v>
      </c>
      <c r="BA10" s="75">
        <v>22</v>
      </c>
      <c r="BB10" s="8">
        <f t="shared" si="29"/>
        <v>0.80058224163027658</v>
      </c>
      <c r="BC10" s="10">
        <v>58</v>
      </c>
      <c r="BD10" s="8">
        <f t="shared" si="30"/>
        <v>2.1106259097525473</v>
      </c>
      <c r="BE10" s="10">
        <v>9</v>
      </c>
      <c r="BF10" s="8">
        <f t="shared" si="31"/>
        <v>0.32751091703056767</v>
      </c>
      <c r="BG10" s="10">
        <v>17</v>
      </c>
      <c r="BH10" s="8">
        <f t="shared" si="32"/>
        <v>0.61863173216885003</v>
      </c>
      <c r="BI10" s="10">
        <v>37</v>
      </c>
      <c r="BJ10" s="8">
        <f t="shared" si="33"/>
        <v>1.3464337700145561</v>
      </c>
      <c r="BK10" s="102">
        <v>2</v>
      </c>
      <c r="BL10" s="17">
        <f t="shared" si="34"/>
        <v>7.2780203784570591E-2</v>
      </c>
      <c r="BM10" s="102">
        <v>49</v>
      </c>
      <c r="BN10" s="17">
        <f t="shared" si="35"/>
        <v>1.7831149927219796</v>
      </c>
      <c r="BO10" s="75">
        <v>0</v>
      </c>
      <c r="BP10" s="17">
        <f t="shared" si="36"/>
        <v>0</v>
      </c>
      <c r="BQ10" s="73">
        <v>0</v>
      </c>
      <c r="BR10" s="77">
        <f t="shared" si="37"/>
        <v>0</v>
      </c>
      <c r="BS10" s="8">
        <v>0</v>
      </c>
      <c r="BT10" s="10">
        <v>0</v>
      </c>
      <c r="BU10" s="8">
        <v>0</v>
      </c>
      <c r="BV10" s="102">
        <v>16</v>
      </c>
      <c r="BW10" s="17">
        <f t="shared" si="39"/>
        <v>0.58224163027656473</v>
      </c>
      <c r="BX10" s="8">
        <f t="shared" si="40"/>
        <v>9.4117647058823533</v>
      </c>
      <c r="BY10" s="102">
        <v>28</v>
      </c>
      <c r="BZ10" s="10">
        <v>14</v>
      </c>
      <c r="CA10" s="8">
        <f t="shared" si="41"/>
        <v>200</v>
      </c>
      <c r="CB10" s="73">
        <v>108</v>
      </c>
      <c r="CC10" s="74">
        <f t="shared" si="42"/>
        <v>3.9301310043668121</v>
      </c>
      <c r="CD10" s="10">
        <v>306</v>
      </c>
      <c r="CE10" s="8">
        <f t="shared" si="43"/>
        <v>28.571428571428573</v>
      </c>
      <c r="CF10" s="102">
        <v>426</v>
      </c>
      <c r="CG10" s="102">
        <v>415</v>
      </c>
      <c r="CH10" s="17">
        <f t="shared" si="44"/>
        <v>15.502183406113538</v>
      </c>
      <c r="CI10" s="10">
        <v>0</v>
      </c>
      <c r="CJ10" s="8">
        <f t="shared" si="45"/>
        <v>0</v>
      </c>
      <c r="CK10" s="10">
        <v>426</v>
      </c>
      <c r="CL10" s="102">
        <v>6</v>
      </c>
      <c r="CM10" s="17">
        <f t="shared" si="46"/>
        <v>0.2183406113537118</v>
      </c>
      <c r="CN10" s="10">
        <v>6</v>
      </c>
      <c r="CO10" s="10">
        <v>4</v>
      </c>
      <c r="CP10" s="10">
        <v>0</v>
      </c>
      <c r="CQ10" s="8">
        <f t="shared" si="47"/>
        <v>0</v>
      </c>
      <c r="CR10" s="102">
        <v>6</v>
      </c>
      <c r="CS10" s="102">
        <v>4</v>
      </c>
      <c r="CT10" s="102">
        <v>2748</v>
      </c>
      <c r="CU10" s="102">
        <f t="shared" si="48"/>
        <v>0</v>
      </c>
      <c r="CV10" s="37" t="s">
        <v>150</v>
      </c>
      <c r="CW10" s="92" t="s">
        <v>41</v>
      </c>
    </row>
    <row r="11" spans="1:101" ht="45" customHeight="1">
      <c r="A11" s="58">
        <v>6</v>
      </c>
      <c r="B11" s="109" t="s">
        <v>45</v>
      </c>
      <c r="C11" s="102">
        <v>7412</v>
      </c>
      <c r="D11" s="102">
        <v>7171</v>
      </c>
      <c r="E11" s="8">
        <f t="shared" si="0"/>
        <v>96.74851592012952</v>
      </c>
      <c r="F11" s="10">
        <v>1212</v>
      </c>
      <c r="G11" s="10">
        <f t="shared" si="1"/>
        <v>8383</v>
      </c>
      <c r="H11" s="8">
        <f t="shared" si="2"/>
        <v>113.10037776578521</v>
      </c>
      <c r="I11" s="10">
        <v>8514</v>
      </c>
      <c r="J11" s="8">
        <f t="shared" si="3"/>
        <v>101.56268638912084</v>
      </c>
      <c r="K11" s="10">
        <v>8436</v>
      </c>
      <c r="L11" s="8">
        <f t="shared" si="4"/>
        <v>113.815434430653</v>
      </c>
      <c r="M11" s="10">
        <f t="shared" si="5"/>
        <v>78</v>
      </c>
      <c r="N11" s="8">
        <f t="shared" si="6"/>
        <v>0.91613812544045103</v>
      </c>
      <c r="O11" s="10">
        <v>900</v>
      </c>
      <c r="P11" s="8">
        <f t="shared" si="7"/>
        <v>12.550550829730861</v>
      </c>
      <c r="Q11" s="10">
        <v>237</v>
      </c>
      <c r="R11" s="8">
        <f t="shared" si="8"/>
        <v>3.3049783851624599</v>
      </c>
      <c r="S11" s="10">
        <v>4307</v>
      </c>
      <c r="T11" s="8">
        <f t="shared" si="9"/>
        <v>60.061358248500909</v>
      </c>
      <c r="U11" s="10">
        <v>1727</v>
      </c>
      <c r="V11" s="8">
        <f t="shared" si="10"/>
        <v>24.083112536605775</v>
      </c>
      <c r="W11" s="10">
        <f t="shared" si="11"/>
        <v>7171</v>
      </c>
      <c r="X11" s="8">
        <f t="shared" si="12"/>
        <v>0</v>
      </c>
      <c r="Y11" s="10">
        <v>1777</v>
      </c>
      <c r="Z11" s="8">
        <f t="shared" si="13"/>
        <v>24.78036536047971</v>
      </c>
      <c r="AA11" s="10">
        <v>1777</v>
      </c>
      <c r="AB11" s="8">
        <f t="shared" si="14"/>
        <v>100</v>
      </c>
      <c r="AC11" s="8">
        <f t="shared" si="15"/>
        <v>24.78036536047971</v>
      </c>
      <c r="AD11" s="10">
        <v>1802</v>
      </c>
      <c r="AE11" s="8">
        <f t="shared" si="16"/>
        <v>101.40686550365785</v>
      </c>
      <c r="AF11" s="10">
        <v>1737</v>
      </c>
      <c r="AG11" s="8">
        <f t="shared" si="17"/>
        <v>96.392896781354054</v>
      </c>
      <c r="AH11" s="8">
        <f t="shared" si="18"/>
        <v>24.222563101380562</v>
      </c>
      <c r="AI11" s="10">
        <f t="shared" si="19"/>
        <v>65</v>
      </c>
      <c r="AJ11" s="8">
        <f t="shared" si="20"/>
        <v>3.6071032186459488</v>
      </c>
      <c r="AK11" s="102">
        <v>3616</v>
      </c>
      <c r="AL11" s="8">
        <f t="shared" si="21"/>
        <v>50.425324222563098</v>
      </c>
      <c r="AM11" s="10">
        <v>2089</v>
      </c>
      <c r="AN11" s="8">
        <f t="shared" si="22"/>
        <v>29.131222981453075</v>
      </c>
      <c r="AO11" s="102">
        <v>1665</v>
      </c>
      <c r="AP11" s="8">
        <f t="shared" si="23"/>
        <v>23.218519035002092</v>
      </c>
      <c r="AQ11" s="102">
        <v>714</v>
      </c>
      <c r="AR11" s="8">
        <f t="shared" si="24"/>
        <v>9.9567703249198161</v>
      </c>
      <c r="AS11" s="10">
        <v>1771</v>
      </c>
      <c r="AT11" s="8">
        <f t="shared" si="25"/>
        <v>24.696695021614836</v>
      </c>
      <c r="AU11" s="10">
        <v>3403</v>
      </c>
      <c r="AV11" s="8">
        <f t="shared" si="26"/>
        <v>47.455027192860129</v>
      </c>
      <c r="AW11" s="10">
        <v>332</v>
      </c>
      <c r="AX11" s="17">
        <f t="shared" si="27"/>
        <v>4.6297587505229396</v>
      </c>
      <c r="AY11" s="10">
        <v>102</v>
      </c>
      <c r="AZ11" s="8">
        <f t="shared" si="28"/>
        <v>1.3761467889908257</v>
      </c>
      <c r="BA11" s="75">
        <v>194</v>
      </c>
      <c r="BB11" s="8">
        <f t="shared" si="29"/>
        <v>2.7053409566308741</v>
      </c>
      <c r="BC11" s="10">
        <v>293</v>
      </c>
      <c r="BD11" s="8">
        <f t="shared" si="30"/>
        <v>4.085901547901269</v>
      </c>
      <c r="BE11" s="10">
        <v>550</v>
      </c>
      <c r="BF11" s="8">
        <f t="shared" si="31"/>
        <v>7.6697810626133034</v>
      </c>
      <c r="BG11" s="10">
        <v>29</v>
      </c>
      <c r="BH11" s="8">
        <f t="shared" si="32"/>
        <v>0.4044066378468833</v>
      </c>
      <c r="BI11" s="10">
        <v>19</v>
      </c>
      <c r="BJ11" s="8">
        <f t="shared" si="33"/>
        <v>0.26495607307209595</v>
      </c>
      <c r="BK11" s="102">
        <v>112</v>
      </c>
      <c r="BL11" s="17">
        <f t="shared" ref="BL11:BL19" si="50">BK11*100/D11</f>
        <v>1.5618463254776183</v>
      </c>
      <c r="BM11" s="102">
        <v>395</v>
      </c>
      <c r="BN11" s="17">
        <f t="shared" si="35"/>
        <v>5.5082973086041003</v>
      </c>
      <c r="BO11" s="10">
        <v>33</v>
      </c>
      <c r="BP11" s="17">
        <f t="shared" si="36"/>
        <v>0.46018686375679824</v>
      </c>
      <c r="BQ11" s="102">
        <v>27</v>
      </c>
      <c r="BR11" s="17">
        <f t="shared" si="37"/>
        <v>0.37651652489192583</v>
      </c>
      <c r="BS11" s="8">
        <f t="shared" si="38"/>
        <v>81.818181818181813</v>
      </c>
      <c r="BT11" s="10">
        <v>9</v>
      </c>
      <c r="BU11" s="8">
        <f t="shared" si="49"/>
        <v>33.333333333333336</v>
      </c>
      <c r="BV11" s="102">
        <v>213</v>
      </c>
      <c r="BW11" s="17">
        <f t="shared" si="39"/>
        <v>2.9702970297029703</v>
      </c>
      <c r="BX11" s="8">
        <f t="shared" si="40"/>
        <v>29.831932773109244</v>
      </c>
      <c r="BY11" s="102">
        <v>9</v>
      </c>
      <c r="BZ11" s="10">
        <v>8</v>
      </c>
      <c r="CA11" s="8">
        <f t="shared" si="41"/>
        <v>112.5</v>
      </c>
      <c r="CB11" s="102">
        <v>981</v>
      </c>
      <c r="CC11" s="8">
        <f t="shared" si="42"/>
        <v>13.680100404406637</v>
      </c>
      <c r="CD11" s="10">
        <v>627</v>
      </c>
      <c r="CE11" s="8">
        <f t="shared" si="43"/>
        <v>55.205402363534049</v>
      </c>
      <c r="CF11" s="73">
        <v>248</v>
      </c>
      <c r="CG11" s="102">
        <v>252</v>
      </c>
      <c r="CH11" s="17">
        <f t="shared" si="44"/>
        <v>3.4583740064147261</v>
      </c>
      <c r="CI11" s="10">
        <v>248</v>
      </c>
      <c r="CJ11" s="8">
        <f t="shared" si="45"/>
        <v>100</v>
      </c>
      <c r="CK11" s="10">
        <v>263</v>
      </c>
      <c r="CL11" s="102">
        <v>16</v>
      </c>
      <c r="CM11" s="17">
        <f t="shared" si="46"/>
        <v>0.22312090363965975</v>
      </c>
      <c r="CN11" s="10">
        <v>14</v>
      </c>
      <c r="CO11" s="10">
        <v>13</v>
      </c>
      <c r="CP11" s="10">
        <v>16</v>
      </c>
      <c r="CQ11" s="8">
        <f t="shared" si="47"/>
        <v>100</v>
      </c>
      <c r="CR11" s="102">
        <v>16</v>
      </c>
      <c r="CS11" s="102">
        <v>14</v>
      </c>
      <c r="CT11" s="102">
        <v>7171</v>
      </c>
      <c r="CU11" s="102">
        <f t="shared" si="48"/>
        <v>0</v>
      </c>
      <c r="CV11" s="76" t="s">
        <v>153</v>
      </c>
      <c r="CW11" s="92" t="s">
        <v>45</v>
      </c>
    </row>
    <row r="12" spans="1:101" ht="29.25" customHeight="1">
      <c r="A12" s="58">
        <v>7</v>
      </c>
      <c r="B12" s="108" t="s">
        <v>46</v>
      </c>
      <c r="C12" s="102">
        <v>3189</v>
      </c>
      <c r="D12" s="102">
        <v>3005</v>
      </c>
      <c r="E12" s="8">
        <f t="shared" si="0"/>
        <v>94.230166196299777</v>
      </c>
      <c r="F12" s="10">
        <v>166</v>
      </c>
      <c r="G12" s="10">
        <f t="shared" si="1"/>
        <v>3171</v>
      </c>
      <c r="H12" s="8">
        <f t="shared" si="2"/>
        <v>99.435559736594541</v>
      </c>
      <c r="I12" s="10">
        <v>3118</v>
      </c>
      <c r="J12" s="8">
        <f t="shared" si="3"/>
        <v>98.328602964364549</v>
      </c>
      <c r="K12" s="10">
        <v>2920</v>
      </c>
      <c r="L12" s="8">
        <f t="shared" si="4"/>
        <v>91.564753841329576</v>
      </c>
      <c r="M12" s="10">
        <f t="shared" si="5"/>
        <v>198</v>
      </c>
      <c r="N12" s="8">
        <f t="shared" si="6"/>
        <v>6.3502245028864657</v>
      </c>
      <c r="O12" s="10">
        <v>298</v>
      </c>
      <c r="P12" s="8">
        <f t="shared" si="7"/>
        <v>9.9168053244592347</v>
      </c>
      <c r="Q12" s="10">
        <v>121</v>
      </c>
      <c r="R12" s="8">
        <f t="shared" si="8"/>
        <v>4.0266222961730449</v>
      </c>
      <c r="S12" s="10">
        <v>1853</v>
      </c>
      <c r="T12" s="8">
        <f t="shared" si="9"/>
        <v>61.663893510815306</v>
      </c>
      <c r="U12" s="10">
        <v>733</v>
      </c>
      <c r="V12" s="8">
        <f t="shared" si="10"/>
        <v>24.392678868552412</v>
      </c>
      <c r="W12" s="10">
        <f t="shared" si="11"/>
        <v>3005</v>
      </c>
      <c r="X12" s="8">
        <f t="shared" si="12"/>
        <v>0</v>
      </c>
      <c r="Y12" s="10">
        <v>690</v>
      </c>
      <c r="Z12" s="8">
        <f t="shared" si="13"/>
        <v>22.961730449251249</v>
      </c>
      <c r="AA12" s="10">
        <v>471</v>
      </c>
      <c r="AB12" s="8">
        <f t="shared" si="14"/>
        <v>68.260869565217391</v>
      </c>
      <c r="AC12" s="8">
        <f t="shared" si="15"/>
        <v>15.6738768718802</v>
      </c>
      <c r="AD12" s="10">
        <v>479</v>
      </c>
      <c r="AE12" s="8">
        <f t="shared" si="16"/>
        <v>101.69851380042464</v>
      </c>
      <c r="AF12" s="10">
        <v>469</v>
      </c>
      <c r="AG12" s="8">
        <f t="shared" si="17"/>
        <v>97.912317327766175</v>
      </c>
      <c r="AH12" s="67">
        <f t="shared" si="18"/>
        <v>15.607321131447588</v>
      </c>
      <c r="AI12" s="10">
        <f t="shared" si="19"/>
        <v>10</v>
      </c>
      <c r="AJ12" s="8">
        <f t="shared" si="20"/>
        <v>2.0876826722338206</v>
      </c>
      <c r="AK12" s="102">
        <v>1368</v>
      </c>
      <c r="AL12" s="8">
        <f t="shared" si="21"/>
        <v>45.524126455906824</v>
      </c>
      <c r="AM12" s="10">
        <v>1202</v>
      </c>
      <c r="AN12" s="8">
        <f t="shared" si="22"/>
        <v>40</v>
      </c>
      <c r="AO12" s="102">
        <v>620</v>
      </c>
      <c r="AP12" s="8">
        <f t="shared" si="23"/>
        <v>20.632279534109816</v>
      </c>
      <c r="AQ12" s="102">
        <v>390</v>
      </c>
      <c r="AR12" s="8">
        <f t="shared" si="24"/>
        <v>12.9783693843594</v>
      </c>
      <c r="AS12" s="10">
        <v>627</v>
      </c>
      <c r="AT12" s="8">
        <f t="shared" si="25"/>
        <v>20.865224625623959</v>
      </c>
      <c r="AU12" s="10">
        <v>1988</v>
      </c>
      <c r="AV12" s="8">
        <f t="shared" si="26"/>
        <v>66.156405990016637</v>
      </c>
      <c r="AW12" s="10">
        <v>91</v>
      </c>
      <c r="AX12" s="17">
        <f t="shared" si="27"/>
        <v>3.0282861896838602</v>
      </c>
      <c r="AY12" s="10">
        <v>161</v>
      </c>
      <c r="AZ12" s="8">
        <f t="shared" si="28"/>
        <v>5.0486045782376925</v>
      </c>
      <c r="BA12" s="10">
        <v>207</v>
      </c>
      <c r="BB12" s="8">
        <f t="shared" si="29"/>
        <v>6.8885191347753745</v>
      </c>
      <c r="BC12" s="10">
        <v>126</v>
      </c>
      <c r="BD12" s="8">
        <f t="shared" si="30"/>
        <v>4.1930116472545755</v>
      </c>
      <c r="BE12" s="10">
        <v>587</v>
      </c>
      <c r="BF12" s="8">
        <f t="shared" si="31"/>
        <v>19.534109816971714</v>
      </c>
      <c r="BG12" s="10">
        <v>44</v>
      </c>
      <c r="BH12" s="8">
        <f t="shared" si="32"/>
        <v>1.4642262895174709</v>
      </c>
      <c r="BI12" s="10">
        <v>12</v>
      </c>
      <c r="BJ12" s="8">
        <f t="shared" si="33"/>
        <v>0.39933444259567386</v>
      </c>
      <c r="BK12" s="102">
        <v>1</v>
      </c>
      <c r="BL12" s="17">
        <f t="shared" si="50"/>
        <v>3.3277870216306155E-2</v>
      </c>
      <c r="BM12" s="102">
        <v>98</v>
      </c>
      <c r="BN12" s="17">
        <f t="shared" si="35"/>
        <v>3.2612312811980035</v>
      </c>
      <c r="BO12" s="10">
        <v>42</v>
      </c>
      <c r="BP12" s="17">
        <f t="shared" si="36"/>
        <v>1.3976705490848587</v>
      </c>
      <c r="BQ12" s="102">
        <v>34</v>
      </c>
      <c r="BR12" s="17">
        <f t="shared" si="37"/>
        <v>1.1314475873544094</v>
      </c>
      <c r="BS12" s="8">
        <f t="shared" si="38"/>
        <v>80.952380952380949</v>
      </c>
      <c r="BT12" s="10">
        <v>0</v>
      </c>
      <c r="BU12" s="8">
        <f t="shared" si="49"/>
        <v>0</v>
      </c>
      <c r="BV12" s="102">
        <v>15</v>
      </c>
      <c r="BW12" s="17">
        <f t="shared" si="39"/>
        <v>0.49916805324459235</v>
      </c>
      <c r="BX12" s="8">
        <f t="shared" si="40"/>
        <v>3.8461538461538463</v>
      </c>
      <c r="BY12" s="102">
        <v>6</v>
      </c>
      <c r="BZ12" s="10">
        <v>14</v>
      </c>
      <c r="CA12" s="8">
        <f t="shared" si="41"/>
        <v>42.857142857142854</v>
      </c>
      <c r="CB12" s="102">
        <v>471</v>
      </c>
      <c r="CC12" s="8">
        <f t="shared" si="42"/>
        <v>15.6738768718802</v>
      </c>
      <c r="CD12" s="10">
        <v>313</v>
      </c>
      <c r="CE12" s="8">
        <f t="shared" si="43"/>
        <v>68.260869565217391</v>
      </c>
      <c r="CF12" s="102">
        <v>323</v>
      </c>
      <c r="CG12" s="102">
        <v>323</v>
      </c>
      <c r="CH12" s="17">
        <f t="shared" si="44"/>
        <v>10.748752079866888</v>
      </c>
      <c r="CI12" s="10">
        <v>283</v>
      </c>
      <c r="CJ12" s="8">
        <f t="shared" si="45"/>
        <v>87.616099071207429</v>
      </c>
      <c r="CK12" s="10">
        <v>323</v>
      </c>
      <c r="CL12" s="102">
        <v>9</v>
      </c>
      <c r="CM12" s="17">
        <f t="shared" si="46"/>
        <v>0.29950083194675542</v>
      </c>
      <c r="CN12" s="10">
        <v>8</v>
      </c>
      <c r="CO12" s="10">
        <v>8</v>
      </c>
      <c r="CP12" s="10">
        <v>5</v>
      </c>
      <c r="CQ12" s="8">
        <f t="shared" si="47"/>
        <v>55.555555555555557</v>
      </c>
      <c r="CR12" s="102">
        <v>9</v>
      </c>
      <c r="CS12" s="102">
        <v>9</v>
      </c>
      <c r="CT12" s="102">
        <v>3005</v>
      </c>
      <c r="CU12" s="102">
        <f t="shared" si="48"/>
        <v>0</v>
      </c>
      <c r="CV12" s="37" t="s">
        <v>154</v>
      </c>
      <c r="CW12" s="92" t="s">
        <v>46</v>
      </c>
    </row>
    <row r="13" spans="1:101" ht="44.25" customHeight="1">
      <c r="A13" s="58">
        <v>8</v>
      </c>
      <c r="B13" s="109" t="s">
        <v>47</v>
      </c>
      <c r="C13" s="102">
        <v>2231</v>
      </c>
      <c r="D13" s="102">
        <v>2231</v>
      </c>
      <c r="E13" s="8">
        <f t="shared" si="0"/>
        <v>100</v>
      </c>
      <c r="F13" s="10">
        <v>257</v>
      </c>
      <c r="G13" s="10">
        <f t="shared" si="1"/>
        <v>2488</v>
      </c>
      <c r="H13" s="8">
        <f t="shared" si="2"/>
        <v>111.51949798296728</v>
      </c>
      <c r="I13" s="10">
        <v>2001</v>
      </c>
      <c r="J13" s="8">
        <f t="shared" si="3"/>
        <v>80.426045016077168</v>
      </c>
      <c r="K13" s="10">
        <v>1962</v>
      </c>
      <c r="L13" s="8">
        <f t="shared" si="4"/>
        <v>87.942626624831917</v>
      </c>
      <c r="M13" s="10">
        <f t="shared" si="5"/>
        <v>39</v>
      </c>
      <c r="N13" s="8">
        <f t="shared" si="6"/>
        <v>1.9490254872563719</v>
      </c>
      <c r="O13" s="10">
        <v>546</v>
      </c>
      <c r="P13" s="8">
        <f t="shared" si="7"/>
        <v>24.473330345136709</v>
      </c>
      <c r="Q13" s="10">
        <v>282</v>
      </c>
      <c r="R13" s="8">
        <f t="shared" si="8"/>
        <v>12.64007171671896</v>
      </c>
      <c r="S13" s="10">
        <v>962</v>
      </c>
      <c r="T13" s="8">
        <f t="shared" si="9"/>
        <v>43.119677274764676</v>
      </c>
      <c r="U13" s="10">
        <v>441</v>
      </c>
      <c r="V13" s="8">
        <f t="shared" si="10"/>
        <v>19.766920663379651</v>
      </c>
      <c r="W13" s="10">
        <f t="shared" si="11"/>
        <v>2231</v>
      </c>
      <c r="X13" s="8">
        <f t="shared" si="12"/>
        <v>0</v>
      </c>
      <c r="Y13" s="10">
        <v>514</v>
      </c>
      <c r="Z13" s="8">
        <f t="shared" si="13"/>
        <v>23.038995965934557</v>
      </c>
      <c r="AA13" s="10">
        <v>467</v>
      </c>
      <c r="AB13" s="8">
        <f t="shared" si="14"/>
        <v>90.856031128404666</v>
      </c>
      <c r="AC13" s="8">
        <f t="shared" si="15"/>
        <v>20.932317346481398</v>
      </c>
      <c r="AD13" s="10">
        <v>348</v>
      </c>
      <c r="AE13" s="67">
        <f t="shared" si="16"/>
        <v>74.518201284796575</v>
      </c>
      <c r="AF13" s="10">
        <v>334</v>
      </c>
      <c r="AG13" s="8">
        <f t="shared" si="17"/>
        <v>95.977011494252878</v>
      </c>
      <c r="AH13" s="67">
        <f t="shared" si="18"/>
        <v>14.970865082922456</v>
      </c>
      <c r="AI13" s="10">
        <f t="shared" si="19"/>
        <v>14</v>
      </c>
      <c r="AJ13" s="8">
        <f t="shared" si="20"/>
        <v>4.0229885057471266</v>
      </c>
      <c r="AK13" s="102">
        <v>718</v>
      </c>
      <c r="AL13" s="8">
        <f t="shared" si="21"/>
        <v>32.182877633348276</v>
      </c>
      <c r="AM13" s="75">
        <v>156</v>
      </c>
      <c r="AN13" s="8">
        <f t="shared" si="22"/>
        <v>6.9923800986104885</v>
      </c>
      <c r="AO13" s="102">
        <v>757</v>
      </c>
      <c r="AP13" s="8">
        <f t="shared" si="23"/>
        <v>33.930972658000897</v>
      </c>
      <c r="AQ13" s="102">
        <v>278</v>
      </c>
      <c r="AR13" s="8">
        <f t="shared" si="24"/>
        <v>12.460779919318691</v>
      </c>
      <c r="AS13" s="10">
        <v>573</v>
      </c>
      <c r="AT13" s="8">
        <f t="shared" si="25"/>
        <v>25.683549977588527</v>
      </c>
      <c r="AU13" s="10">
        <v>1324</v>
      </c>
      <c r="AV13" s="8">
        <f t="shared" si="26"/>
        <v>59.345584939489015</v>
      </c>
      <c r="AW13" s="10">
        <v>28</v>
      </c>
      <c r="AX13" s="17">
        <f t="shared" si="27"/>
        <v>1.2550425818018827</v>
      </c>
      <c r="AY13" s="10">
        <v>223</v>
      </c>
      <c r="AZ13" s="8">
        <f t="shared" si="28"/>
        <v>9.9955177050649926</v>
      </c>
      <c r="BA13" s="75">
        <v>4</v>
      </c>
      <c r="BB13" s="8">
        <f t="shared" si="29"/>
        <v>0.17929179740026893</v>
      </c>
      <c r="BC13" s="10">
        <v>8</v>
      </c>
      <c r="BD13" s="8">
        <f t="shared" si="30"/>
        <v>0.35858359480053786</v>
      </c>
      <c r="BE13" s="10">
        <v>76</v>
      </c>
      <c r="BF13" s="8">
        <f t="shared" si="31"/>
        <v>3.40654415060511</v>
      </c>
      <c r="BG13" s="10">
        <v>182</v>
      </c>
      <c r="BH13" s="8">
        <f t="shared" si="32"/>
        <v>8.1577767817122364</v>
      </c>
      <c r="BI13" s="10">
        <v>56</v>
      </c>
      <c r="BJ13" s="8">
        <f t="shared" si="33"/>
        <v>2.5100851636037653</v>
      </c>
      <c r="BK13" s="102">
        <v>4</v>
      </c>
      <c r="BL13" s="17">
        <f t="shared" si="50"/>
        <v>0.17929179740026893</v>
      </c>
      <c r="BM13" s="102">
        <v>103</v>
      </c>
      <c r="BN13" s="17">
        <f t="shared" si="35"/>
        <v>4.6167637830569248</v>
      </c>
      <c r="BO13" s="10">
        <v>11</v>
      </c>
      <c r="BP13" s="17">
        <f t="shared" si="36"/>
        <v>0.49305244285073957</v>
      </c>
      <c r="BQ13" s="102">
        <v>42</v>
      </c>
      <c r="BR13" s="17">
        <f t="shared" si="37"/>
        <v>1.8825638727028238</v>
      </c>
      <c r="BS13" s="8">
        <f t="shared" si="38"/>
        <v>381.81818181818181</v>
      </c>
      <c r="BT13" s="10">
        <v>40</v>
      </c>
      <c r="BU13" s="8">
        <f t="shared" si="49"/>
        <v>95.238095238095241</v>
      </c>
      <c r="BV13" s="102">
        <v>162</v>
      </c>
      <c r="BW13" s="17">
        <f t="shared" si="39"/>
        <v>7.2613177947108918</v>
      </c>
      <c r="BX13" s="8">
        <f t="shared" si="40"/>
        <v>58.273381294964025</v>
      </c>
      <c r="BY13" s="102">
        <v>56</v>
      </c>
      <c r="BZ13" s="10">
        <v>44</v>
      </c>
      <c r="CA13" s="8">
        <f t="shared" si="41"/>
        <v>127.27272727272727</v>
      </c>
      <c r="CB13" s="102">
        <v>397</v>
      </c>
      <c r="CC13" s="8">
        <f t="shared" si="42"/>
        <v>17.794710891976692</v>
      </c>
      <c r="CD13" s="10">
        <v>412</v>
      </c>
      <c r="CE13" s="8">
        <f t="shared" si="43"/>
        <v>77.237354085603116</v>
      </c>
      <c r="CF13" s="102">
        <v>236</v>
      </c>
      <c r="CG13" s="102">
        <v>144</v>
      </c>
      <c r="CH13" s="17">
        <f t="shared" si="44"/>
        <v>10.578216046615868</v>
      </c>
      <c r="CI13" s="10">
        <v>236</v>
      </c>
      <c r="CJ13" s="8">
        <f t="shared" si="45"/>
        <v>100</v>
      </c>
      <c r="CK13" s="10">
        <v>240</v>
      </c>
      <c r="CL13" s="102">
        <v>3</v>
      </c>
      <c r="CM13" s="17">
        <f t="shared" si="46"/>
        <v>0.13446884805020171</v>
      </c>
      <c r="CN13" s="10">
        <v>3</v>
      </c>
      <c r="CO13" s="10">
        <v>1</v>
      </c>
      <c r="CP13" s="10">
        <v>3</v>
      </c>
      <c r="CQ13" s="8">
        <f t="shared" si="47"/>
        <v>100</v>
      </c>
      <c r="CR13" s="102">
        <v>3</v>
      </c>
      <c r="CS13" s="102">
        <v>2</v>
      </c>
      <c r="CT13" s="102">
        <v>2231</v>
      </c>
      <c r="CU13" s="102">
        <f t="shared" si="48"/>
        <v>0</v>
      </c>
      <c r="CV13" s="37" t="s">
        <v>143</v>
      </c>
      <c r="CW13" s="92" t="s">
        <v>47</v>
      </c>
    </row>
    <row r="14" spans="1:101" ht="44.25" customHeight="1">
      <c r="A14" s="58">
        <v>9</v>
      </c>
      <c r="B14" s="110" t="s">
        <v>52</v>
      </c>
      <c r="C14" s="102">
        <v>4305</v>
      </c>
      <c r="D14" s="40">
        <v>3958</v>
      </c>
      <c r="E14" s="8">
        <f t="shared" si="0"/>
        <v>91.939605110336814</v>
      </c>
      <c r="F14" s="10">
        <v>318</v>
      </c>
      <c r="G14" s="10">
        <f t="shared" si="1"/>
        <v>4276</v>
      </c>
      <c r="H14" s="8">
        <f t="shared" si="2"/>
        <v>99.326364692218348</v>
      </c>
      <c r="I14" s="10">
        <v>3826</v>
      </c>
      <c r="J14" s="8">
        <f t="shared" si="3"/>
        <v>89.476145930776426</v>
      </c>
      <c r="K14" s="10">
        <v>3691</v>
      </c>
      <c r="L14" s="8">
        <f t="shared" si="4"/>
        <v>85.737514518002328</v>
      </c>
      <c r="M14" s="10">
        <f t="shared" si="5"/>
        <v>135</v>
      </c>
      <c r="N14" s="8">
        <f t="shared" si="6"/>
        <v>3.5284892838473603</v>
      </c>
      <c r="O14" s="10">
        <v>333</v>
      </c>
      <c r="P14" s="8">
        <f t="shared" si="7"/>
        <v>8.4133400707427999</v>
      </c>
      <c r="Q14" s="10">
        <v>788</v>
      </c>
      <c r="R14" s="8">
        <f t="shared" si="8"/>
        <v>19.909044972208186</v>
      </c>
      <c r="S14" s="10">
        <v>2037</v>
      </c>
      <c r="T14" s="8">
        <f t="shared" si="9"/>
        <v>51.465386558868119</v>
      </c>
      <c r="U14" s="10">
        <v>800</v>
      </c>
      <c r="V14" s="8">
        <f t="shared" si="10"/>
        <v>20.212228398180898</v>
      </c>
      <c r="W14" s="10">
        <f t="shared" si="11"/>
        <v>3958</v>
      </c>
      <c r="X14" s="8">
        <f t="shared" si="12"/>
        <v>0</v>
      </c>
      <c r="Y14" s="10">
        <v>1398</v>
      </c>
      <c r="Z14" s="8">
        <f t="shared" si="13"/>
        <v>35.320869125821119</v>
      </c>
      <c r="AA14" s="10">
        <v>1398</v>
      </c>
      <c r="AB14" s="8">
        <f t="shared" si="14"/>
        <v>100</v>
      </c>
      <c r="AC14" s="8">
        <f t="shared" si="15"/>
        <v>35.320869125821119</v>
      </c>
      <c r="AD14" s="10">
        <v>1349</v>
      </c>
      <c r="AE14" s="8">
        <f t="shared" si="16"/>
        <v>96.494992846924177</v>
      </c>
      <c r="AF14" s="10">
        <v>1151</v>
      </c>
      <c r="AG14" s="8">
        <f t="shared" si="17"/>
        <v>85.322461082283169</v>
      </c>
      <c r="AH14" s="8">
        <f t="shared" si="18"/>
        <v>29.080343607882771</v>
      </c>
      <c r="AI14" s="10">
        <f t="shared" si="19"/>
        <v>198</v>
      </c>
      <c r="AJ14" s="67">
        <f t="shared" si="20"/>
        <v>14.677538917716827</v>
      </c>
      <c r="AK14" s="102">
        <v>2654</v>
      </c>
      <c r="AL14" s="8">
        <f t="shared" si="21"/>
        <v>67.054067710965128</v>
      </c>
      <c r="AM14" s="10">
        <v>1627</v>
      </c>
      <c r="AN14" s="8">
        <f t="shared" si="22"/>
        <v>41.106619504800406</v>
      </c>
      <c r="AO14" s="102">
        <v>737</v>
      </c>
      <c r="AP14" s="8">
        <f t="shared" si="23"/>
        <v>18.620515411824154</v>
      </c>
      <c r="AQ14" s="102">
        <v>580</v>
      </c>
      <c r="AR14" s="8">
        <f t="shared" si="24"/>
        <v>14.653865588681152</v>
      </c>
      <c r="AS14" s="10">
        <v>792</v>
      </c>
      <c r="AT14" s="8">
        <f t="shared" si="25"/>
        <v>20.01010611419909</v>
      </c>
      <c r="AU14" s="10">
        <v>1055</v>
      </c>
      <c r="AV14" s="8">
        <f t="shared" si="26"/>
        <v>26.654876200101061</v>
      </c>
      <c r="AW14" s="10">
        <v>31</v>
      </c>
      <c r="AX14" s="17">
        <f t="shared" si="27"/>
        <v>0.78322385042950982</v>
      </c>
      <c r="AY14" s="10">
        <v>426</v>
      </c>
      <c r="AZ14" s="8">
        <f t="shared" si="28"/>
        <v>9.8954703832752617</v>
      </c>
      <c r="BA14" s="10">
        <v>238</v>
      </c>
      <c r="BB14" s="8">
        <f t="shared" si="29"/>
        <v>6.0131379484588177</v>
      </c>
      <c r="BC14" s="10">
        <v>174</v>
      </c>
      <c r="BD14" s="8">
        <f t="shared" si="30"/>
        <v>4.3961596766043458</v>
      </c>
      <c r="BE14" s="10">
        <v>278</v>
      </c>
      <c r="BF14" s="8">
        <f t="shared" si="31"/>
        <v>7.0237493683678629</v>
      </c>
      <c r="BG14" s="10">
        <v>203</v>
      </c>
      <c r="BH14" s="8">
        <f t="shared" si="32"/>
        <v>5.1288529560384033</v>
      </c>
      <c r="BI14" s="10">
        <v>45</v>
      </c>
      <c r="BJ14" s="8">
        <f t="shared" si="33"/>
        <v>1.1369378473976757</v>
      </c>
      <c r="BK14" s="102">
        <v>12</v>
      </c>
      <c r="BL14" s="17">
        <f t="shared" si="50"/>
        <v>0.30318342597271347</v>
      </c>
      <c r="BM14" s="102">
        <v>72</v>
      </c>
      <c r="BN14" s="17">
        <f t="shared" si="35"/>
        <v>1.8191005558362809</v>
      </c>
      <c r="BO14" s="10">
        <v>307</v>
      </c>
      <c r="BP14" s="17">
        <f t="shared" si="36"/>
        <v>7.7564426478019204</v>
      </c>
      <c r="BQ14" s="102">
        <v>307</v>
      </c>
      <c r="BR14" s="17">
        <f t="shared" si="37"/>
        <v>7.7564426478019204</v>
      </c>
      <c r="BS14" s="8">
        <f t="shared" si="38"/>
        <v>100</v>
      </c>
      <c r="BT14" s="10">
        <v>307</v>
      </c>
      <c r="BU14" s="8">
        <f t="shared" si="49"/>
        <v>100</v>
      </c>
      <c r="BV14" s="102">
        <v>351</v>
      </c>
      <c r="BW14" s="17">
        <f t="shared" si="39"/>
        <v>8.8681152097018696</v>
      </c>
      <c r="BX14" s="8">
        <f t="shared" si="40"/>
        <v>60.517241379310342</v>
      </c>
      <c r="BY14" s="102">
        <v>182</v>
      </c>
      <c r="BZ14" s="10">
        <v>386</v>
      </c>
      <c r="CA14" s="8">
        <f t="shared" si="41"/>
        <v>47.15025906735751</v>
      </c>
      <c r="CB14" s="102">
        <v>1552</v>
      </c>
      <c r="CC14" s="8">
        <f t="shared" si="42"/>
        <v>39.211723092470947</v>
      </c>
      <c r="CD14" s="10">
        <v>1409</v>
      </c>
      <c r="CE14" s="74">
        <f t="shared" si="43"/>
        <v>111.01573676680972</v>
      </c>
      <c r="CF14" s="73">
        <v>101</v>
      </c>
      <c r="CG14" s="102">
        <v>102</v>
      </c>
      <c r="CH14" s="17">
        <f t="shared" si="44"/>
        <v>2.5517938352703387</v>
      </c>
      <c r="CI14" s="10">
        <v>60</v>
      </c>
      <c r="CJ14" s="8">
        <f t="shared" si="45"/>
        <v>59.405940594059409</v>
      </c>
      <c r="CK14" s="10">
        <v>144</v>
      </c>
      <c r="CL14" s="73">
        <v>10</v>
      </c>
      <c r="CM14" s="17">
        <f t="shared" si="46"/>
        <v>0.25265285497726125</v>
      </c>
      <c r="CN14" s="75">
        <v>11</v>
      </c>
      <c r="CO14" s="75">
        <v>2</v>
      </c>
      <c r="CP14" s="10">
        <v>5</v>
      </c>
      <c r="CQ14" s="8">
        <f t="shared" si="47"/>
        <v>50</v>
      </c>
      <c r="CR14" s="102">
        <v>11</v>
      </c>
      <c r="CS14" s="102">
        <v>11</v>
      </c>
      <c r="CT14" s="102">
        <v>3329</v>
      </c>
      <c r="CU14" s="73">
        <f t="shared" si="48"/>
        <v>-629</v>
      </c>
      <c r="CV14" s="37" t="s">
        <v>155</v>
      </c>
      <c r="CW14" s="93" t="s">
        <v>52</v>
      </c>
    </row>
    <row r="15" spans="1:101" ht="45.75" customHeight="1">
      <c r="A15" s="58">
        <v>10</v>
      </c>
      <c r="B15" s="108" t="s">
        <v>58</v>
      </c>
      <c r="C15" s="9">
        <v>2591</v>
      </c>
      <c r="D15" s="9">
        <v>2007</v>
      </c>
      <c r="E15" s="8">
        <f t="shared" si="0"/>
        <v>77.460439984561944</v>
      </c>
      <c r="F15" s="10">
        <v>0</v>
      </c>
      <c r="G15" s="10">
        <f t="shared" si="1"/>
        <v>2007</v>
      </c>
      <c r="H15" s="8">
        <f t="shared" si="2"/>
        <v>77.460439984561944</v>
      </c>
      <c r="I15" s="10">
        <v>1802</v>
      </c>
      <c r="J15" s="8">
        <f t="shared" si="3"/>
        <v>89.785749875435968</v>
      </c>
      <c r="K15" s="10">
        <v>1769</v>
      </c>
      <c r="L15" s="8">
        <f t="shared" si="4"/>
        <v>68.274797375530682</v>
      </c>
      <c r="M15" s="10">
        <f t="shared" si="5"/>
        <v>33</v>
      </c>
      <c r="N15" s="8">
        <f t="shared" si="6"/>
        <v>1.8312985571587126</v>
      </c>
      <c r="O15" s="10">
        <v>133</v>
      </c>
      <c r="P15" s="8">
        <f t="shared" si="7"/>
        <v>6.6268061783756851</v>
      </c>
      <c r="Q15" s="10">
        <v>242</v>
      </c>
      <c r="R15" s="8">
        <f t="shared" si="8"/>
        <v>12.057797708021923</v>
      </c>
      <c r="S15" s="10">
        <v>1139</v>
      </c>
      <c r="T15" s="8">
        <f t="shared" si="9"/>
        <v>56.751370204285003</v>
      </c>
      <c r="U15" s="10">
        <v>493</v>
      </c>
      <c r="V15" s="8">
        <f t="shared" si="10"/>
        <v>24.56402590931739</v>
      </c>
      <c r="W15" s="10">
        <f t="shared" si="11"/>
        <v>2007</v>
      </c>
      <c r="X15" s="8">
        <f t="shared" si="12"/>
        <v>0</v>
      </c>
      <c r="Y15" s="66">
        <v>241</v>
      </c>
      <c r="Z15" s="8">
        <f t="shared" si="13"/>
        <v>12.007972097658197</v>
      </c>
      <c r="AA15" s="10">
        <v>241</v>
      </c>
      <c r="AB15" s="8">
        <f t="shared" ref="AB15:AB19" si="51">AA15*100/Y15</f>
        <v>100</v>
      </c>
      <c r="AC15" s="8">
        <f t="shared" si="15"/>
        <v>12.007972097658197</v>
      </c>
      <c r="AD15" s="10">
        <v>75</v>
      </c>
      <c r="AE15" s="67">
        <f t="shared" si="16"/>
        <v>31.120331950207468</v>
      </c>
      <c r="AF15" s="10">
        <v>59</v>
      </c>
      <c r="AG15" s="8">
        <f t="shared" si="17"/>
        <v>78.666666666666671</v>
      </c>
      <c r="AH15" s="67">
        <f t="shared" si="18"/>
        <v>2.9397110114598903</v>
      </c>
      <c r="AI15" s="10">
        <f t="shared" si="19"/>
        <v>16</v>
      </c>
      <c r="AJ15" s="67">
        <f t="shared" si="20"/>
        <v>21.333333333333332</v>
      </c>
      <c r="AK15" s="9">
        <v>429</v>
      </c>
      <c r="AL15" s="8">
        <f t="shared" si="21"/>
        <v>21.375186846038865</v>
      </c>
      <c r="AM15" s="10">
        <v>421</v>
      </c>
      <c r="AN15" s="8">
        <f t="shared" si="22"/>
        <v>20.97658196312905</v>
      </c>
      <c r="AO15" s="9">
        <v>511</v>
      </c>
      <c r="AP15" s="8">
        <f t="shared" si="23"/>
        <v>25.460886895864473</v>
      </c>
      <c r="AQ15" s="9">
        <v>324</v>
      </c>
      <c r="AR15" s="8">
        <f t="shared" si="24"/>
        <v>16.143497757847534</v>
      </c>
      <c r="AS15" s="10">
        <v>362</v>
      </c>
      <c r="AT15" s="8">
        <f t="shared" si="25"/>
        <v>18.036870951669158</v>
      </c>
      <c r="AU15" s="10">
        <v>406</v>
      </c>
      <c r="AV15" s="8">
        <f t="shared" si="26"/>
        <v>20.229197807673145</v>
      </c>
      <c r="AW15" s="10">
        <v>95</v>
      </c>
      <c r="AX15" s="17">
        <f t="shared" si="27"/>
        <v>4.733432984554061</v>
      </c>
      <c r="AY15" s="10">
        <v>251</v>
      </c>
      <c r="AZ15" s="8">
        <f t="shared" si="28"/>
        <v>9.6873793901968348</v>
      </c>
      <c r="BA15" s="10">
        <v>76</v>
      </c>
      <c r="BB15" s="8">
        <f t="shared" si="29"/>
        <v>3.7867463876432486</v>
      </c>
      <c r="BC15" s="10">
        <v>48</v>
      </c>
      <c r="BD15" s="8">
        <f t="shared" si="30"/>
        <v>2.391629297458894</v>
      </c>
      <c r="BE15" s="10">
        <v>502</v>
      </c>
      <c r="BF15" s="8">
        <f t="shared" si="31"/>
        <v>25.012456402590932</v>
      </c>
      <c r="BG15" s="10">
        <v>157</v>
      </c>
      <c r="BH15" s="8">
        <f t="shared" si="32"/>
        <v>7.8226208271051316</v>
      </c>
      <c r="BI15" s="10">
        <v>109</v>
      </c>
      <c r="BJ15" s="8">
        <f t="shared" si="33"/>
        <v>5.4309915296462385</v>
      </c>
      <c r="BK15" s="9">
        <v>16</v>
      </c>
      <c r="BL15" s="17">
        <f t="shared" si="50"/>
        <v>0.79720976581963132</v>
      </c>
      <c r="BM15" s="9">
        <v>169</v>
      </c>
      <c r="BN15" s="17">
        <f t="shared" si="35"/>
        <v>8.4205281514698562</v>
      </c>
      <c r="BO15" s="10">
        <v>81</v>
      </c>
      <c r="BP15" s="17">
        <f t="shared" si="36"/>
        <v>4.0358744394618835</v>
      </c>
      <c r="BQ15" s="9">
        <v>144</v>
      </c>
      <c r="BR15" s="17">
        <f t="shared" si="37"/>
        <v>7.1748878923766819</v>
      </c>
      <c r="BS15" s="8">
        <f t="shared" si="38"/>
        <v>177.77777777777777</v>
      </c>
      <c r="BT15" s="10">
        <v>79</v>
      </c>
      <c r="BU15" s="8">
        <f t="shared" si="49"/>
        <v>54.861111111111114</v>
      </c>
      <c r="BV15" s="9">
        <v>196</v>
      </c>
      <c r="BW15" s="17">
        <f t="shared" si="39"/>
        <v>9.7658196312904835</v>
      </c>
      <c r="BX15" s="8">
        <f t="shared" si="40"/>
        <v>60.493827160493829</v>
      </c>
      <c r="BY15" s="102">
        <v>151</v>
      </c>
      <c r="BZ15" s="10">
        <v>174</v>
      </c>
      <c r="CA15" s="8">
        <f t="shared" si="41"/>
        <v>86.781609195402297</v>
      </c>
      <c r="CB15" s="102">
        <v>219</v>
      </c>
      <c r="CC15" s="8">
        <f t="shared" si="42"/>
        <v>10.911808669656203</v>
      </c>
      <c r="CD15" s="10">
        <v>231</v>
      </c>
      <c r="CE15" s="8">
        <f t="shared" si="43"/>
        <v>90.871369294605813</v>
      </c>
      <c r="CF15" s="73">
        <v>166</v>
      </c>
      <c r="CG15" s="102">
        <v>176</v>
      </c>
      <c r="CH15" s="17">
        <f t="shared" si="44"/>
        <v>8.2710513203786746</v>
      </c>
      <c r="CI15" s="10">
        <v>160</v>
      </c>
      <c r="CJ15" s="8">
        <f t="shared" si="45"/>
        <v>96.385542168674704</v>
      </c>
      <c r="CK15" s="10">
        <v>151</v>
      </c>
      <c r="CL15" s="102">
        <v>9</v>
      </c>
      <c r="CM15" s="17">
        <f t="shared" si="46"/>
        <v>0.44843049327354262</v>
      </c>
      <c r="CN15" s="10">
        <v>9</v>
      </c>
      <c r="CO15" s="75">
        <v>0</v>
      </c>
      <c r="CP15" s="10">
        <v>9</v>
      </c>
      <c r="CQ15" s="8">
        <f t="shared" si="47"/>
        <v>100</v>
      </c>
      <c r="CR15" s="102">
        <v>9</v>
      </c>
      <c r="CS15" s="102">
        <v>5</v>
      </c>
      <c r="CT15" s="102">
        <v>2036</v>
      </c>
      <c r="CU15" s="73">
        <f t="shared" si="48"/>
        <v>29</v>
      </c>
      <c r="CV15" s="37" t="s">
        <v>157</v>
      </c>
      <c r="CW15" s="92" t="s">
        <v>58</v>
      </c>
    </row>
    <row r="16" spans="1:101" ht="47.25" customHeight="1">
      <c r="A16" s="58">
        <v>11</v>
      </c>
      <c r="B16" s="108" t="s">
        <v>59</v>
      </c>
      <c r="C16" s="102">
        <v>8200</v>
      </c>
      <c r="D16" s="102">
        <v>6328</v>
      </c>
      <c r="E16" s="8">
        <f t="shared" si="0"/>
        <v>77.170731707317074</v>
      </c>
      <c r="F16" s="10">
        <v>38</v>
      </c>
      <c r="G16" s="10">
        <f t="shared" si="1"/>
        <v>6366</v>
      </c>
      <c r="H16" s="8">
        <f t="shared" si="2"/>
        <v>77.634146341463421</v>
      </c>
      <c r="I16" s="10">
        <v>5403</v>
      </c>
      <c r="J16" s="8">
        <f t="shared" si="3"/>
        <v>84.872761545711597</v>
      </c>
      <c r="K16" s="10">
        <v>5188</v>
      </c>
      <c r="L16" s="8">
        <f t="shared" si="4"/>
        <v>63.268292682926827</v>
      </c>
      <c r="M16" s="10">
        <f t="shared" si="5"/>
        <v>215</v>
      </c>
      <c r="N16" s="8">
        <f t="shared" si="6"/>
        <v>3.9792707754950953</v>
      </c>
      <c r="O16" s="10">
        <v>1495</v>
      </c>
      <c r="P16" s="8">
        <f t="shared" si="7"/>
        <v>23.625158027812894</v>
      </c>
      <c r="Q16" s="10">
        <v>541</v>
      </c>
      <c r="R16" s="8">
        <f t="shared" si="8"/>
        <v>8.5493046776232617</v>
      </c>
      <c r="S16" s="10">
        <v>2630</v>
      </c>
      <c r="T16" s="8">
        <f t="shared" si="9"/>
        <v>41.561314791403284</v>
      </c>
      <c r="U16" s="10">
        <v>1662</v>
      </c>
      <c r="V16" s="8">
        <f t="shared" si="10"/>
        <v>26.264222503160557</v>
      </c>
      <c r="W16" s="10">
        <f t="shared" si="11"/>
        <v>6328</v>
      </c>
      <c r="X16" s="8">
        <f t="shared" si="12"/>
        <v>0</v>
      </c>
      <c r="Y16" s="66">
        <v>1777</v>
      </c>
      <c r="Z16" s="8">
        <f t="shared" si="13"/>
        <v>28.081542351453855</v>
      </c>
      <c r="AA16" s="66">
        <v>1658</v>
      </c>
      <c r="AB16" s="8">
        <f t="shared" si="51"/>
        <v>93.303320202588637</v>
      </c>
      <c r="AC16" s="8">
        <f t="shared" si="15"/>
        <v>26.20101137800253</v>
      </c>
      <c r="AD16" s="10">
        <v>257</v>
      </c>
      <c r="AE16" s="67">
        <f t="shared" si="16"/>
        <v>15.500603136308806</v>
      </c>
      <c r="AF16" s="10">
        <v>225</v>
      </c>
      <c r="AG16" s="8">
        <f t="shared" si="17"/>
        <v>87.548638132295721</v>
      </c>
      <c r="AH16" s="67">
        <f t="shared" si="18"/>
        <v>3.5556257901390644</v>
      </c>
      <c r="AI16" s="10">
        <f t="shared" si="19"/>
        <v>32</v>
      </c>
      <c r="AJ16" s="67">
        <f t="shared" si="20"/>
        <v>12.45136186770428</v>
      </c>
      <c r="AK16" s="73">
        <v>2322</v>
      </c>
      <c r="AL16" s="8">
        <f t="shared" si="21"/>
        <v>36.694058154235144</v>
      </c>
      <c r="AM16" s="10">
        <v>2363</v>
      </c>
      <c r="AN16" s="8">
        <f t="shared" si="22"/>
        <v>37.341972187104929</v>
      </c>
      <c r="AO16" s="102">
        <v>1642</v>
      </c>
      <c r="AP16" s="8">
        <f t="shared" si="23"/>
        <v>25.948166877370419</v>
      </c>
      <c r="AQ16" s="102">
        <v>1062</v>
      </c>
      <c r="AR16" s="8">
        <f t="shared" si="24"/>
        <v>16.782553729456385</v>
      </c>
      <c r="AS16" s="10">
        <v>2939</v>
      </c>
      <c r="AT16" s="8">
        <f t="shared" si="25"/>
        <v>46.444374209860932</v>
      </c>
      <c r="AU16" s="10">
        <v>2600</v>
      </c>
      <c r="AV16" s="8">
        <f t="shared" si="26"/>
        <v>41.087231352718078</v>
      </c>
      <c r="AW16" s="10">
        <v>1</v>
      </c>
      <c r="AX16" s="17">
        <f t="shared" si="27"/>
        <v>1.5802781289506952E-2</v>
      </c>
      <c r="AY16" s="10">
        <v>1014</v>
      </c>
      <c r="AZ16" s="8">
        <f t="shared" si="28"/>
        <v>12.365853658536585</v>
      </c>
      <c r="BA16" s="10">
        <v>189</v>
      </c>
      <c r="BB16" s="8">
        <f t="shared" si="29"/>
        <v>2.9867256637168142</v>
      </c>
      <c r="BC16" s="10">
        <v>142</v>
      </c>
      <c r="BD16" s="8">
        <f t="shared" si="30"/>
        <v>2.2439949431099873</v>
      </c>
      <c r="BE16" s="10">
        <v>42</v>
      </c>
      <c r="BF16" s="8">
        <f t="shared" si="31"/>
        <v>0.66371681415929207</v>
      </c>
      <c r="BG16" s="10">
        <v>171</v>
      </c>
      <c r="BH16" s="8">
        <f t="shared" si="32"/>
        <v>2.7022756005056889</v>
      </c>
      <c r="BI16" s="10">
        <v>101</v>
      </c>
      <c r="BJ16" s="8">
        <f t="shared" si="33"/>
        <v>1.5960809102402023</v>
      </c>
      <c r="BK16" s="102">
        <v>89</v>
      </c>
      <c r="BL16" s="17">
        <f t="shared" si="50"/>
        <v>1.4064475347661189</v>
      </c>
      <c r="BM16" s="102">
        <v>165</v>
      </c>
      <c r="BN16" s="17">
        <f t="shared" si="35"/>
        <v>2.6074589127686472</v>
      </c>
      <c r="BO16" s="10">
        <v>21</v>
      </c>
      <c r="BP16" s="17">
        <f t="shared" si="36"/>
        <v>0.33185840707964603</v>
      </c>
      <c r="BQ16" s="102">
        <v>75</v>
      </c>
      <c r="BR16" s="17">
        <f t="shared" si="37"/>
        <v>1.1852085967130215</v>
      </c>
      <c r="BS16" s="8">
        <f t="shared" si="38"/>
        <v>357.14285714285717</v>
      </c>
      <c r="BT16" s="10">
        <v>23</v>
      </c>
      <c r="BU16" s="8">
        <f t="shared" si="49"/>
        <v>30.666666666666668</v>
      </c>
      <c r="BV16" s="102">
        <v>97</v>
      </c>
      <c r="BW16" s="17">
        <f t="shared" si="39"/>
        <v>1.5328697850821744</v>
      </c>
      <c r="BX16" s="8">
        <f t="shared" si="40"/>
        <v>9.133709981167609</v>
      </c>
      <c r="BY16" s="102">
        <v>253</v>
      </c>
      <c r="BZ16" s="10">
        <v>712</v>
      </c>
      <c r="CA16" s="8">
        <f t="shared" si="41"/>
        <v>35.533707865168537</v>
      </c>
      <c r="CB16" s="73">
        <v>1734</v>
      </c>
      <c r="CC16" s="8">
        <f t="shared" si="42"/>
        <v>27.402022756005056</v>
      </c>
      <c r="CD16" s="10">
        <v>831</v>
      </c>
      <c r="CE16" s="8">
        <f t="shared" si="43"/>
        <v>97.580191333708498</v>
      </c>
      <c r="CF16" s="102">
        <v>611</v>
      </c>
      <c r="CG16" s="102">
        <v>597</v>
      </c>
      <c r="CH16" s="17">
        <f t="shared" si="44"/>
        <v>9.6554993678887477</v>
      </c>
      <c r="CI16" s="10">
        <v>611</v>
      </c>
      <c r="CJ16" s="8">
        <f t="shared" si="45"/>
        <v>100</v>
      </c>
      <c r="CK16" s="10">
        <v>597</v>
      </c>
      <c r="CL16" s="102">
        <v>10</v>
      </c>
      <c r="CM16" s="17">
        <f t="shared" si="46"/>
        <v>0.15802781289506954</v>
      </c>
      <c r="CN16" s="10">
        <v>8</v>
      </c>
      <c r="CO16" s="10">
        <v>8</v>
      </c>
      <c r="CP16" s="10">
        <v>10</v>
      </c>
      <c r="CQ16" s="8">
        <f t="shared" si="47"/>
        <v>100</v>
      </c>
      <c r="CR16" s="102">
        <v>8</v>
      </c>
      <c r="CS16" s="102">
        <v>8</v>
      </c>
      <c r="CT16" s="102">
        <v>6328</v>
      </c>
      <c r="CU16" s="102">
        <f t="shared" si="48"/>
        <v>0</v>
      </c>
      <c r="CV16" s="37" t="s">
        <v>158</v>
      </c>
      <c r="CW16" s="92" t="s">
        <v>59</v>
      </c>
    </row>
    <row r="17" spans="1:101" ht="31.5" customHeight="1">
      <c r="A17" s="58">
        <v>12</v>
      </c>
      <c r="B17" s="109" t="s">
        <v>60</v>
      </c>
      <c r="C17" s="102">
        <v>4248</v>
      </c>
      <c r="D17" s="102">
        <v>4169</v>
      </c>
      <c r="E17" s="8">
        <f t="shared" si="0"/>
        <v>98.140301318267419</v>
      </c>
      <c r="F17" s="10">
        <v>587</v>
      </c>
      <c r="G17" s="10">
        <f t="shared" si="1"/>
        <v>4756</v>
      </c>
      <c r="H17" s="8">
        <f t="shared" si="2"/>
        <v>111.95856873822976</v>
      </c>
      <c r="I17" s="10">
        <v>4627</v>
      </c>
      <c r="J17" s="8">
        <f t="shared" si="3"/>
        <v>97.287636669470146</v>
      </c>
      <c r="K17" s="10">
        <v>4558</v>
      </c>
      <c r="L17" s="8">
        <f t="shared" si="4"/>
        <v>107.29755178907722</v>
      </c>
      <c r="M17" s="10">
        <f t="shared" si="5"/>
        <v>69</v>
      </c>
      <c r="N17" s="8">
        <f t="shared" si="6"/>
        <v>1.4912470283120813</v>
      </c>
      <c r="O17" s="10">
        <v>433</v>
      </c>
      <c r="P17" s="8">
        <f t="shared" si="7"/>
        <v>10.386183737107221</v>
      </c>
      <c r="Q17" s="10">
        <v>112</v>
      </c>
      <c r="R17" s="8">
        <f t="shared" si="8"/>
        <v>2.6864955624850082</v>
      </c>
      <c r="S17" s="10">
        <v>2597</v>
      </c>
      <c r="T17" s="8">
        <f t="shared" si="9"/>
        <v>62.29311585512113</v>
      </c>
      <c r="U17" s="10">
        <v>1027</v>
      </c>
      <c r="V17" s="8">
        <f t="shared" si="10"/>
        <v>24.634204845286639</v>
      </c>
      <c r="W17" s="10">
        <f t="shared" si="11"/>
        <v>4169</v>
      </c>
      <c r="X17" s="8">
        <f t="shared" si="12"/>
        <v>0</v>
      </c>
      <c r="Y17" s="10">
        <v>1156</v>
      </c>
      <c r="Z17" s="8">
        <f t="shared" si="13"/>
        <v>27.728472055648837</v>
      </c>
      <c r="AA17" s="10">
        <v>1145</v>
      </c>
      <c r="AB17" s="8">
        <f t="shared" si="51"/>
        <v>99.048442906574394</v>
      </c>
      <c r="AC17" s="8">
        <f t="shared" si="15"/>
        <v>27.464619812904772</v>
      </c>
      <c r="AD17" s="10">
        <v>1119</v>
      </c>
      <c r="AE17" s="8">
        <f t="shared" si="16"/>
        <v>97.729257641921393</v>
      </c>
      <c r="AF17" s="10">
        <v>1100</v>
      </c>
      <c r="AG17" s="8">
        <f t="shared" si="17"/>
        <v>98.30205540661305</v>
      </c>
      <c r="AH17" s="8">
        <f t="shared" si="18"/>
        <v>26.385224274406333</v>
      </c>
      <c r="AI17" s="10">
        <f t="shared" si="19"/>
        <v>19</v>
      </c>
      <c r="AJ17" s="8">
        <f t="shared" si="20"/>
        <v>1.6979445933869526</v>
      </c>
      <c r="AK17" s="102">
        <v>2318</v>
      </c>
      <c r="AL17" s="8">
        <f t="shared" si="21"/>
        <v>55.600863516430799</v>
      </c>
      <c r="AM17" s="10">
        <v>2313</v>
      </c>
      <c r="AN17" s="8">
        <f t="shared" si="22"/>
        <v>55.48093067881986</v>
      </c>
      <c r="AO17" s="102">
        <v>802</v>
      </c>
      <c r="AP17" s="8">
        <f t="shared" si="23"/>
        <v>19.237227152794436</v>
      </c>
      <c r="AQ17" s="102">
        <v>570</v>
      </c>
      <c r="AR17" s="8">
        <f t="shared" si="24"/>
        <v>13.672343487646918</v>
      </c>
      <c r="AS17" s="10">
        <v>2793</v>
      </c>
      <c r="AT17" s="8">
        <f t="shared" si="25"/>
        <v>66.994483089469895</v>
      </c>
      <c r="AU17" s="10">
        <v>3362</v>
      </c>
      <c r="AV17" s="8">
        <f t="shared" si="26"/>
        <v>80.642840009594622</v>
      </c>
      <c r="AW17" s="10">
        <v>23</v>
      </c>
      <c r="AX17" s="17">
        <f t="shared" si="27"/>
        <v>0.55169105301031418</v>
      </c>
      <c r="AY17" s="10">
        <v>752</v>
      </c>
      <c r="AZ17" s="8">
        <f t="shared" si="28"/>
        <v>17.702448210922785</v>
      </c>
      <c r="BA17" s="10">
        <v>226</v>
      </c>
      <c r="BB17" s="8">
        <f t="shared" si="29"/>
        <v>5.4209642600143919</v>
      </c>
      <c r="BC17" s="10">
        <v>224</v>
      </c>
      <c r="BD17" s="8">
        <f t="shared" si="30"/>
        <v>5.3729911249700164</v>
      </c>
      <c r="BE17" s="10">
        <v>298</v>
      </c>
      <c r="BF17" s="8">
        <f t="shared" si="31"/>
        <v>7.1479971216118976</v>
      </c>
      <c r="BG17" s="10">
        <v>785</v>
      </c>
      <c r="BH17" s="74">
        <f t="shared" si="32"/>
        <v>18.829455504917245</v>
      </c>
      <c r="BI17" s="10">
        <v>98</v>
      </c>
      <c r="BJ17" s="8">
        <f t="shared" si="33"/>
        <v>2.3506836171743823</v>
      </c>
      <c r="BK17" s="102">
        <v>5</v>
      </c>
      <c r="BL17" s="17">
        <f t="shared" si="50"/>
        <v>0.11993283761093787</v>
      </c>
      <c r="BM17" s="102">
        <v>20</v>
      </c>
      <c r="BN17" s="17">
        <f t="shared" si="35"/>
        <v>0.47973135044375148</v>
      </c>
      <c r="BO17" s="10">
        <v>2</v>
      </c>
      <c r="BP17" s="17">
        <f t="shared" si="36"/>
        <v>4.7973135044375149E-2</v>
      </c>
      <c r="BQ17" s="102">
        <v>1</v>
      </c>
      <c r="BR17" s="77">
        <f t="shared" si="37"/>
        <v>2.3986567522187575E-2</v>
      </c>
      <c r="BS17" s="8">
        <f t="shared" si="38"/>
        <v>50</v>
      </c>
      <c r="BT17" s="10">
        <v>2</v>
      </c>
      <c r="BU17" s="8">
        <f t="shared" si="49"/>
        <v>200</v>
      </c>
      <c r="BV17" s="102">
        <v>29</v>
      </c>
      <c r="BW17" s="17">
        <f t="shared" si="39"/>
        <v>0.69561045814343969</v>
      </c>
      <c r="BX17" s="8">
        <f t="shared" si="40"/>
        <v>5.0877192982456139</v>
      </c>
      <c r="BY17" s="102">
        <v>3</v>
      </c>
      <c r="BZ17" s="10">
        <v>43</v>
      </c>
      <c r="CA17" s="8">
        <f t="shared" si="41"/>
        <v>6.9767441860465116</v>
      </c>
      <c r="CB17" s="102">
        <v>1081</v>
      </c>
      <c r="CC17" s="8">
        <f t="shared" si="42"/>
        <v>25.92947949148477</v>
      </c>
      <c r="CD17" s="10">
        <v>1081</v>
      </c>
      <c r="CE17" s="8">
        <f t="shared" si="43"/>
        <v>93.512110726643598</v>
      </c>
      <c r="CF17" s="102">
        <v>285</v>
      </c>
      <c r="CG17" s="102">
        <v>284</v>
      </c>
      <c r="CH17" s="17">
        <f t="shared" si="44"/>
        <v>6.836171743823459</v>
      </c>
      <c r="CI17" s="10">
        <v>0</v>
      </c>
      <c r="CJ17" s="8">
        <f t="shared" si="45"/>
        <v>0</v>
      </c>
      <c r="CK17" s="10">
        <v>285</v>
      </c>
      <c r="CL17" s="102">
        <v>9</v>
      </c>
      <c r="CM17" s="17">
        <f t="shared" si="46"/>
        <v>0.21587910769968818</v>
      </c>
      <c r="CN17" s="10">
        <v>5</v>
      </c>
      <c r="CO17" s="10">
        <v>5</v>
      </c>
      <c r="CP17" s="10">
        <v>9</v>
      </c>
      <c r="CQ17" s="8">
        <f t="shared" si="47"/>
        <v>100</v>
      </c>
      <c r="CR17" s="102">
        <v>9</v>
      </c>
      <c r="CS17" s="102">
        <v>9</v>
      </c>
      <c r="CT17" s="102">
        <v>4169</v>
      </c>
      <c r="CU17" s="102">
        <f t="shared" si="48"/>
        <v>0</v>
      </c>
      <c r="CV17" s="37" t="s">
        <v>160</v>
      </c>
      <c r="CW17" s="92" t="s">
        <v>60</v>
      </c>
    </row>
    <row r="18" spans="1:101" ht="25.5" customHeight="1">
      <c r="A18" s="59"/>
      <c r="B18" s="63" t="s">
        <v>168</v>
      </c>
      <c r="C18" s="25">
        <f>SUM(C6:C17)</f>
        <v>55748</v>
      </c>
      <c r="D18" s="5">
        <f>SUM(D6:D17)</f>
        <v>51962</v>
      </c>
      <c r="E18" s="6">
        <f>D18*100/C18</f>
        <v>93.208724976680784</v>
      </c>
      <c r="F18" s="32">
        <f>SUM(F6:F17)</f>
        <v>4125</v>
      </c>
      <c r="G18" s="32">
        <f t="shared" si="1"/>
        <v>56087</v>
      </c>
      <c r="H18" s="15">
        <f t="shared" si="2"/>
        <v>100.60809356389467</v>
      </c>
      <c r="I18" s="14">
        <f>SUM(I6:I17)</f>
        <v>52860</v>
      </c>
      <c r="J18" s="8">
        <f t="shared" si="3"/>
        <v>94.246438568652266</v>
      </c>
      <c r="K18" s="14">
        <f>SUM(K6:K17)</f>
        <v>51834</v>
      </c>
      <c r="L18" s="15">
        <f t="shared" si="4"/>
        <v>92.979120327186621</v>
      </c>
      <c r="M18" s="14">
        <f>SUM(M6:M17)</f>
        <v>1026</v>
      </c>
      <c r="N18" s="15">
        <f t="shared" si="6"/>
        <v>1.9409761634506242</v>
      </c>
      <c r="O18" s="14">
        <f>SUM(O6:O17)</f>
        <v>7396</v>
      </c>
      <c r="P18" s="15">
        <f t="shared" si="7"/>
        <v>14.233478311073476</v>
      </c>
      <c r="Q18" s="14">
        <f>SUM(Q6:Q17)</f>
        <v>4287</v>
      </c>
      <c r="R18" s="15">
        <f t="shared" si="8"/>
        <v>8.2502598052422922</v>
      </c>
      <c r="S18" s="14">
        <f>SUM(S6:S17)</f>
        <v>27696</v>
      </c>
      <c r="T18" s="15">
        <f t="shared" si="9"/>
        <v>53.300488818752164</v>
      </c>
      <c r="U18" s="14">
        <f>SUM(U6:U17)</f>
        <v>12583</v>
      </c>
      <c r="V18" s="15">
        <f t="shared" si="10"/>
        <v>24.215773064932065</v>
      </c>
      <c r="W18" s="10">
        <f t="shared" si="11"/>
        <v>51962</v>
      </c>
      <c r="X18" s="8">
        <f t="shared" si="12"/>
        <v>0</v>
      </c>
      <c r="Y18" s="14">
        <f>SUM(Y6:Y17)</f>
        <v>13218</v>
      </c>
      <c r="Z18" s="15">
        <f t="shared" si="13"/>
        <v>25.437819945344675</v>
      </c>
      <c r="AA18" s="32">
        <f>SUM(AA6:AA17)</f>
        <v>12361</v>
      </c>
      <c r="AB18" s="15">
        <f t="shared" si="51"/>
        <v>93.516417007111514</v>
      </c>
      <c r="AC18" s="8">
        <f t="shared" si="15"/>
        <v>23.788537777606713</v>
      </c>
      <c r="AD18" s="32">
        <f>SUM(AD6:AD17)</f>
        <v>10347</v>
      </c>
      <c r="AE18" s="15">
        <f t="shared" si="16"/>
        <v>83.706819836582795</v>
      </c>
      <c r="AF18" s="32">
        <f>SUM(AF6:AF17)</f>
        <v>9957</v>
      </c>
      <c r="AG18" s="15">
        <f t="shared" si="17"/>
        <v>96.230791533777904</v>
      </c>
      <c r="AH18" s="15">
        <f t="shared" si="18"/>
        <v>19.162079981524961</v>
      </c>
      <c r="AI18" s="32">
        <f t="shared" si="19"/>
        <v>390</v>
      </c>
      <c r="AJ18" s="15">
        <f t="shared" si="20"/>
        <v>3.7692084662220933</v>
      </c>
      <c r="AK18" s="25">
        <f>SUM(AK6:AK17)</f>
        <v>24385</v>
      </c>
      <c r="AL18" s="15">
        <f t="shared" si="21"/>
        <v>46.928524691120437</v>
      </c>
      <c r="AM18" s="32">
        <f>SUM(AM6:AM17)</f>
        <v>19913</v>
      </c>
      <c r="AN18" s="15">
        <f t="shared" si="22"/>
        <v>38.322235479773681</v>
      </c>
      <c r="AO18" s="25">
        <f>SUM(AO6:AO17)</f>
        <v>13095</v>
      </c>
      <c r="AP18" s="15">
        <f t="shared" si="23"/>
        <v>25.201108502367113</v>
      </c>
      <c r="AQ18" s="25">
        <f>SUM(AQ6:AQ17)</f>
        <v>6820</v>
      </c>
      <c r="AR18" s="15">
        <f t="shared" si="24"/>
        <v>13.124975943959047</v>
      </c>
      <c r="AS18" s="32">
        <f>SUM(AS6:AS17)</f>
        <v>17979</v>
      </c>
      <c r="AT18" s="15">
        <f t="shared" si="25"/>
        <v>34.600284823524881</v>
      </c>
      <c r="AU18" s="32">
        <f>SUM(AU6:AU17)</f>
        <v>26365</v>
      </c>
      <c r="AV18" s="15">
        <f t="shared" si="26"/>
        <v>50.739001578076284</v>
      </c>
      <c r="AW18" s="32">
        <f>SUM(AW6:AW17)</f>
        <v>845</v>
      </c>
      <c r="AX18" s="36">
        <f t="shared" si="27"/>
        <v>1.6261883684230785</v>
      </c>
      <c r="AY18" s="32">
        <f>SUM(AY6:AY17)</f>
        <v>4418</v>
      </c>
      <c r="AZ18" s="15">
        <f t="shared" si="28"/>
        <v>7.924947980196599</v>
      </c>
      <c r="BA18" s="32">
        <f>SUM(BA6:BA17)</f>
        <v>2611</v>
      </c>
      <c r="BB18" s="15">
        <f t="shared" si="29"/>
        <v>5.0248258342634999</v>
      </c>
      <c r="BC18" s="32">
        <f>SUM(BC6:BC17)</f>
        <v>2391</v>
      </c>
      <c r="BD18" s="15">
        <f t="shared" si="30"/>
        <v>4.6014395134906279</v>
      </c>
      <c r="BE18" s="32">
        <f>SUM(BE6:BE17)</f>
        <v>4535</v>
      </c>
      <c r="BF18" s="15">
        <f t="shared" si="31"/>
        <v>8.7275316577498945</v>
      </c>
      <c r="BG18" s="32">
        <f>SUM(BG6:BG17)</f>
        <v>4210</v>
      </c>
      <c r="BH18" s="15">
        <f t="shared" si="32"/>
        <v>8.1020745929717872</v>
      </c>
      <c r="BI18" s="32">
        <f>SUM(BI6:BI17)</f>
        <v>1755</v>
      </c>
      <c r="BJ18" s="15">
        <f t="shared" si="33"/>
        <v>3.377468149801778</v>
      </c>
      <c r="BK18" s="25">
        <f>SUM(BK6:BK17)</f>
        <v>330</v>
      </c>
      <c r="BL18" s="36">
        <f t="shared" si="50"/>
        <v>0.63507948115930868</v>
      </c>
      <c r="BM18" s="25">
        <f>SUM(BM6:BM17)</f>
        <v>1690</v>
      </c>
      <c r="BN18" s="36">
        <f t="shared" si="35"/>
        <v>3.2523767368461569</v>
      </c>
      <c r="BO18" s="32">
        <f>SUM(BO6:BO17)</f>
        <v>579</v>
      </c>
      <c r="BP18" s="36">
        <f t="shared" si="36"/>
        <v>1.1142758169431508</v>
      </c>
      <c r="BQ18" s="25">
        <f>SUM(BQ6:BQ17)</f>
        <v>752</v>
      </c>
      <c r="BR18" s="36">
        <f t="shared" si="37"/>
        <v>1.4472114237327278</v>
      </c>
      <c r="BS18" s="15">
        <f t="shared" si="38"/>
        <v>129.87910189982728</v>
      </c>
      <c r="BT18" s="32">
        <f>SUM(BT6:BT17)</f>
        <v>505</v>
      </c>
      <c r="BU18" s="15">
        <f t="shared" si="49"/>
        <v>67.15425531914893</v>
      </c>
      <c r="BV18" s="25">
        <f>SUM(BV6:BV17)</f>
        <v>2028</v>
      </c>
      <c r="BW18" s="36">
        <f t="shared" si="39"/>
        <v>3.9028520842153882</v>
      </c>
      <c r="BX18" s="15">
        <f t="shared" si="40"/>
        <v>29.73607038123167</v>
      </c>
      <c r="BY18" s="25">
        <f>SUM(BY6:BY17)</f>
        <v>1294</v>
      </c>
      <c r="BZ18" s="32">
        <f>SUM(BZ6:BZ17)</f>
        <v>1774</v>
      </c>
      <c r="CA18" s="15">
        <f t="shared" si="41"/>
        <v>72.942502818489288</v>
      </c>
      <c r="CB18" s="25">
        <f>SUM(CB6:CB17)</f>
        <v>10962</v>
      </c>
      <c r="CC18" s="15">
        <f t="shared" si="42"/>
        <v>21.09618567414649</v>
      </c>
      <c r="CD18" s="32">
        <f>SUM(CD6:CD17)</f>
        <v>9123</v>
      </c>
      <c r="CE18" s="15">
        <f t="shared" si="43"/>
        <v>82.932364956876981</v>
      </c>
      <c r="CF18" s="25">
        <f>SUM(CF6:CF17)</f>
        <v>2769</v>
      </c>
      <c r="CG18" s="25">
        <f>SUM(CG6:CG17)</f>
        <v>2686</v>
      </c>
      <c r="CH18" s="36">
        <f t="shared" si="44"/>
        <v>5.3288941919094723</v>
      </c>
      <c r="CI18" s="32">
        <f>SUM(CI6:CI17)</f>
        <v>1825</v>
      </c>
      <c r="CJ18" s="15">
        <f t="shared" si="45"/>
        <v>65.908270133622253</v>
      </c>
      <c r="CK18" s="32">
        <f>SUM(CK6:CK17)</f>
        <v>2661</v>
      </c>
      <c r="CL18" s="25">
        <f>SUM(CL6:CL17)</f>
        <v>142</v>
      </c>
      <c r="CM18" s="36">
        <f t="shared" si="46"/>
        <v>0.27327662522612678</v>
      </c>
      <c r="CN18" s="32">
        <f>SUM(CN6:CN17)</f>
        <v>132</v>
      </c>
      <c r="CO18" s="32">
        <f>SUM(CO6:CO17)</f>
        <v>77</v>
      </c>
      <c r="CP18" s="32">
        <f>SUM(CP6:CP17)</f>
        <v>115</v>
      </c>
      <c r="CQ18" s="15">
        <f t="shared" si="47"/>
        <v>80.985915492957744</v>
      </c>
      <c r="CR18" s="25">
        <f>SUM(CR6:CR17)</f>
        <v>141</v>
      </c>
      <c r="CS18" s="25">
        <f>SUM(CS6:CS17)</f>
        <v>100</v>
      </c>
      <c r="CT18" s="25">
        <f>SUM(CT6:CT17)</f>
        <v>51362</v>
      </c>
      <c r="CU18" s="25">
        <f t="shared" si="48"/>
        <v>-600</v>
      </c>
      <c r="CV18" s="37"/>
      <c r="CW18" s="54" t="s">
        <v>72</v>
      </c>
    </row>
    <row r="19" spans="1:101" ht="15.75">
      <c r="B19" s="65" t="s">
        <v>116</v>
      </c>
      <c r="C19" s="57">
        <v>344545</v>
      </c>
      <c r="D19" s="90">
        <v>334787</v>
      </c>
      <c r="E19" s="6">
        <f>D19*100/C19</f>
        <v>97.167859060500078</v>
      </c>
      <c r="F19" s="10"/>
      <c r="G19" s="10">
        <f t="shared" si="1"/>
        <v>334787</v>
      </c>
      <c r="H19" s="8">
        <f t="shared" si="2"/>
        <v>97.167859060500078</v>
      </c>
      <c r="I19" s="39"/>
      <c r="J19" s="39"/>
      <c r="K19" s="39"/>
      <c r="L19" s="39"/>
      <c r="M19" s="39"/>
      <c r="N19" s="39"/>
      <c r="O19" s="39">
        <v>56579</v>
      </c>
      <c r="P19" s="15">
        <f>O19*100/D19</f>
        <v>16.899999103907859</v>
      </c>
      <c r="Q19" s="39">
        <v>37633</v>
      </c>
      <c r="R19" s="15">
        <f>Q19*100/D19</f>
        <v>11.240878528736182</v>
      </c>
      <c r="S19" s="39">
        <v>175230</v>
      </c>
      <c r="T19" s="15">
        <f>S19*100/D19</f>
        <v>52.34074202403319</v>
      </c>
      <c r="U19" s="39">
        <v>65345</v>
      </c>
      <c r="V19" s="15">
        <f>U19*100/D19</f>
        <v>19.518380343322768</v>
      </c>
      <c r="W19" s="10">
        <f t="shared" si="11"/>
        <v>334787</v>
      </c>
      <c r="X19" s="8">
        <f t="shared" si="12"/>
        <v>0</v>
      </c>
      <c r="Y19" s="39">
        <v>96691</v>
      </c>
      <c r="Z19" s="15">
        <f>Y19*100/D19</f>
        <v>28.881348439455536</v>
      </c>
      <c r="AA19" s="39">
        <v>90616</v>
      </c>
      <c r="AB19" s="15">
        <f t="shared" si="51"/>
        <v>93.717098799267774</v>
      </c>
      <c r="AC19" s="15">
        <f t="shared" si="15"/>
        <v>27.066761851565325</v>
      </c>
      <c r="AD19" s="87">
        <v>89298</v>
      </c>
      <c r="AE19" s="15">
        <f t="shared" si="16"/>
        <v>98.545510726582506</v>
      </c>
      <c r="AF19" s="87">
        <v>85904</v>
      </c>
      <c r="AG19" s="15">
        <f t="shared" si="17"/>
        <v>96.19924298416538</v>
      </c>
      <c r="AH19" s="15">
        <f>AF19*100/D19</f>
        <v>25.659299793600109</v>
      </c>
      <c r="AI19" s="27"/>
      <c r="AJ19" s="27"/>
      <c r="AK19" s="56">
        <v>128892</v>
      </c>
      <c r="AL19" s="15">
        <f t="shared" si="21"/>
        <v>38.499702796106178</v>
      </c>
      <c r="AM19" s="57">
        <v>116592</v>
      </c>
      <c r="AN19" s="15">
        <f t="shared" si="22"/>
        <v>34.825725013217358</v>
      </c>
      <c r="AO19" s="57">
        <v>92098</v>
      </c>
      <c r="AP19" s="15">
        <f t="shared" si="23"/>
        <v>27.509431369796317</v>
      </c>
      <c r="AQ19" s="57">
        <v>47643</v>
      </c>
      <c r="AR19" s="15">
        <f t="shared" si="24"/>
        <v>14.230839309770092</v>
      </c>
      <c r="AS19" s="57">
        <v>102000</v>
      </c>
      <c r="AT19" s="15">
        <f t="shared" si="25"/>
        <v>30.467132833712181</v>
      </c>
      <c r="AU19" s="57">
        <v>153259</v>
      </c>
      <c r="AV19" s="15">
        <f t="shared" si="26"/>
        <v>45.778061872175442</v>
      </c>
      <c r="AW19" s="32">
        <v>8398</v>
      </c>
      <c r="AX19" s="36">
        <f t="shared" si="27"/>
        <v>2.5084606033089698</v>
      </c>
      <c r="AY19" s="32">
        <v>63690</v>
      </c>
      <c r="AZ19" s="15">
        <f t="shared" si="28"/>
        <v>18.485248661277918</v>
      </c>
      <c r="BA19" s="32">
        <v>22104</v>
      </c>
      <c r="BB19" s="15">
        <f t="shared" si="29"/>
        <v>6.6024069034938631</v>
      </c>
      <c r="BC19" s="32">
        <v>12811</v>
      </c>
      <c r="BD19" s="15">
        <f t="shared" si="30"/>
        <v>3.8266121444381054</v>
      </c>
      <c r="BE19" s="32">
        <v>35797</v>
      </c>
      <c r="BF19" s="15">
        <f t="shared" si="31"/>
        <v>10.692470137729362</v>
      </c>
      <c r="BG19" s="57">
        <v>27751</v>
      </c>
      <c r="BH19" s="15">
        <f t="shared" si="32"/>
        <v>8.2891510124347718</v>
      </c>
      <c r="BI19" s="57">
        <v>14167</v>
      </c>
      <c r="BJ19" s="15">
        <f t="shared" si="33"/>
        <v>4.2316457926980435</v>
      </c>
      <c r="BK19" s="57">
        <v>6984</v>
      </c>
      <c r="BL19" s="36">
        <f t="shared" si="50"/>
        <v>2.0861025069671162</v>
      </c>
      <c r="BM19" s="57">
        <v>14793</v>
      </c>
      <c r="BN19" s="36">
        <f t="shared" si="35"/>
        <v>4.4186303530304345</v>
      </c>
      <c r="BO19" s="57">
        <v>4662</v>
      </c>
      <c r="BP19" s="36">
        <f t="shared" si="36"/>
        <v>1.3925271889290802</v>
      </c>
      <c r="BQ19" s="57">
        <v>4798</v>
      </c>
      <c r="BR19" s="36">
        <f t="shared" si="37"/>
        <v>1.4331500327073632</v>
      </c>
      <c r="BS19" s="15">
        <f t="shared" si="38"/>
        <v>102.91720291720291</v>
      </c>
      <c r="BT19" s="57">
        <v>2701</v>
      </c>
      <c r="BU19" s="15">
        <f t="shared" si="49"/>
        <v>56.294289287203</v>
      </c>
      <c r="BV19" s="57">
        <v>24006</v>
      </c>
      <c r="BW19" s="36">
        <f t="shared" si="39"/>
        <v>7.1705293216283783</v>
      </c>
      <c r="BX19" s="15">
        <f t="shared" si="40"/>
        <v>50.387255210629057</v>
      </c>
      <c r="BY19" s="57">
        <v>12464</v>
      </c>
      <c r="BZ19" s="57">
        <v>18391</v>
      </c>
      <c r="CA19" s="15">
        <f t="shared" si="41"/>
        <v>67.772279919525857</v>
      </c>
      <c r="CB19" s="57">
        <v>80138</v>
      </c>
      <c r="CC19" s="15">
        <f t="shared" si="42"/>
        <v>23.937010696353205</v>
      </c>
      <c r="CD19" s="32">
        <v>74623</v>
      </c>
      <c r="CE19" s="15">
        <f>CB19*100/Y19</f>
        <v>82.880516283831994</v>
      </c>
      <c r="CF19" s="57">
        <v>16234</v>
      </c>
      <c r="CG19" s="57">
        <v>14906</v>
      </c>
      <c r="CH19" s="36">
        <f>CF19*100/D19</f>
        <v>4.8490532786517999</v>
      </c>
      <c r="CI19" s="32">
        <v>13647</v>
      </c>
      <c r="CJ19" s="8">
        <f t="shared" si="45"/>
        <v>84.064309473943581</v>
      </c>
      <c r="CK19" s="32">
        <v>13153</v>
      </c>
      <c r="CL19" s="57">
        <v>859</v>
      </c>
      <c r="CM19" s="36">
        <f>CL19*100/D19</f>
        <v>0.2565810500407722</v>
      </c>
      <c r="CN19" s="57">
        <v>746</v>
      </c>
      <c r="CO19" s="57">
        <v>547</v>
      </c>
      <c r="CP19" s="57">
        <v>816</v>
      </c>
      <c r="CQ19" s="8">
        <f t="shared" si="47"/>
        <v>94.994179278230504</v>
      </c>
      <c r="CR19" s="57">
        <v>867</v>
      </c>
      <c r="CS19" s="57">
        <v>689</v>
      </c>
      <c r="CT19" s="57">
        <v>334787</v>
      </c>
      <c r="CU19" s="102">
        <f t="shared" si="48"/>
        <v>0</v>
      </c>
      <c r="CV19" s="37"/>
    </row>
    <row r="20" spans="1:101">
      <c r="D20" s="44"/>
      <c r="E20" s="41"/>
      <c r="G20" s="1">
        <v>95329</v>
      </c>
      <c r="J20" s="50" t="e">
        <f>#REF!*100/#REF!</f>
        <v>#REF!</v>
      </c>
      <c r="K20" s="43"/>
      <c r="Z20" s="1">
        <f>Y19-AA19</f>
        <v>6075</v>
      </c>
      <c r="AD20" s="43">
        <f>AD19-Y19</f>
        <v>-7393</v>
      </c>
      <c r="AF20" s="50" t="e">
        <f>#REF!*100/#REF!</f>
        <v>#REF!</v>
      </c>
      <c r="CN20" s="88">
        <v>113</v>
      </c>
      <c r="CO20" s="88">
        <v>90</v>
      </c>
      <c r="CP20" s="94"/>
      <c r="CQ20" s="94"/>
      <c r="CS20" s="41">
        <f>CS19*100/CR19</f>
        <v>79.469434832756633</v>
      </c>
    </row>
    <row r="21" spans="1:101">
      <c r="D21" s="44">
        <v>334417</v>
      </c>
      <c r="G21" s="43">
        <f>SUM(G19:G20)</f>
        <v>430116</v>
      </c>
      <c r="H21" s="1">
        <f>G21*100/464294</f>
        <v>92.638715985991638</v>
      </c>
      <c r="K21" s="43"/>
      <c r="S21" s="43" t="e">
        <f>#REF!+#REF!+#REF!+#REF!</f>
        <v>#REF!</v>
      </c>
      <c r="AA21" s="1">
        <v>95816</v>
      </c>
      <c r="AD21" s="50" t="e">
        <f>#REF!-#REF!</f>
        <v>#REF!</v>
      </c>
      <c r="CN21" s="89">
        <f>SUM(CN19:CN20)</f>
        <v>859</v>
      </c>
      <c r="CO21" s="89">
        <f>SUM(CO19:CO20)</f>
        <v>637</v>
      </c>
      <c r="CP21" s="89"/>
      <c r="CQ21" s="89"/>
      <c r="CR21" s="41">
        <f>CO21*100/CN21</f>
        <v>74.155995343422589</v>
      </c>
    </row>
    <row r="22" spans="1:101" ht="30">
      <c r="D22" s="44">
        <v>355</v>
      </c>
      <c r="J22" s="1" t="s">
        <v>132</v>
      </c>
      <c r="K22" s="43"/>
      <c r="M22" s="1" t="s">
        <v>133</v>
      </c>
      <c r="W22" s="72"/>
      <c r="AA22" s="1">
        <v>4</v>
      </c>
    </row>
    <row r="23" spans="1:101" ht="30">
      <c r="D23" s="44">
        <v>15</v>
      </c>
      <c r="H23" s="1" t="s">
        <v>130</v>
      </c>
      <c r="J23" s="1">
        <v>315891</v>
      </c>
      <c r="K23" s="50" t="e">
        <f>J23*100/#REF!</f>
        <v>#REF!</v>
      </c>
      <c r="M23" s="1">
        <v>308314</v>
      </c>
      <c r="O23" s="43"/>
      <c r="P23" s="43"/>
      <c r="Q23" s="43"/>
      <c r="R23" s="43"/>
      <c r="S23" s="43"/>
      <c r="T23" s="43"/>
      <c r="U23" s="43"/>
      <c r="W23" s="72"/>
    </row>
    <row r="24" spans="1:101">
      <c r="D24" s="44">
        <f>SUM(D21:D23)</f>
        <v>334787</v>
      </c>
      <c r="H24" s="1" t="s">
        <v>131</v>
      </c>
      <c r="J24" s="1">
        <v>89298</v>
      </c>
      <c r="M24" s="1">
        <v>85904</v>
      </c>
      <c r="O24" s="43"/>
      <c r="Q24" s="43"/>
      <c r="S24" s="43"/>
      <c r="U24" s="43"/>
      <c r="W24" s="72"/>
      <c r="AA24" s="1">
        <f>SUM(AA21:AA22)</f>
        <v>95820</v>
      </c>
      <c r="AB24" s="50"/>
      <c r="AC24" s="50"/>
    </row>
    <row r="25" spans="1:101">
      <c r="D25" s="44"/>
      <c r="W25" s="72"/>
    </row>
    <row r="26" spans="1:101">
      <c r="D26" s="44"/>
    </row>
    <row r="27" spans="1:101">
      <c r="D27" s="44"/>
    </row>
    <row r="28" spans="1:101">
      <c r="D28" s="44"/>
    </row>
    <row r="29" spans="1:101">
      <c r="D29" s="44"/>
    </row>
    <row r="30" spans="1:101">
      <c r="D30" s="44"/>
    </row>
    <row r="31" spans="1:101">
      <c r="D31" s="44"/>
    </row>
  </sheetData>
  <mergeCells count="50">
    <mergeCell ref="CF3:CH3"/>
    <mergeCell ref="CL3:CS3"/>
    <mergeCell ref="BO3:BP3"/>
    <mergeCell ref="BQ3:BS3"/>
    <mergeCell ref="BT3:BU3"/>
    <mergeCell ref="BV3:BX3"/>
    <mergeCell ref="BY3:CA3"/>
    <mergeCell ref="CB3:CE3"/>
    <mergeCell ref="CF2:CS2"/>
    <mergeCell ref="CT2:CU3"/>
    <mergeCell ref="D3:E3"/>
    <mergeCell ref="O3:P3"/>
    <mergeCell ref="Q3:R3"/>
    <mergeCell ref="S3:T3"/>
    <mergeCell ref="U3:V3"/>
    <mergeCell ref="AK3:AL3"/>
    <mergeCell ref="AM3:AN3"/>
    <mergeCell ref="AO3:AP3"/>
    <mergeCell ref="AH2:AH3"/>
    <mergeCell ref="AI2:AJ3"/>
    <mergeCell ref="AK2:BF2"/>
    <mergeCell ref="BG2:BH3"/>
    <mergeCell ref="BI2:BJ3"/>
    <mergeCell ref="AY3:AZ3"/>
    <mergeCell ref="BK2:CE2"/>
    <mergeCell ref="AQ3:AR3"/>
    <mergeCell ref="AS3:AT3"/>
    <mergeCell ref="AU3:AV3"/>
    <mergeCell ref="AW3:AX3"/>
    <mergeCell ref="BM3:BN3"/>
    <mergeCell ref="BA3:BB3"/>
    <mergeCell ref="BC3:BD3"/>
    <mergeCell ref="BE3:BF3"/>
    <mergeCell ref="BK3:BL3"/>
    <mergeCell ref="AF2:AG3"/>
    <mergeCell ref="B1:CU1"/>
    <mergeCell ref="B2:B4"/>
    <mergeCell ref="C2:E2"/>
    <mergeCell ref="F2:F3"/>
    <mergeCell ref="G2:H3"/>
    <mergeCell ref="I2:J3"/>
    <mergeCell ref="K2:L3"/>
    <mergeCell ref="M2:N3"/>
    <mergeCell ref="O2:V2"/>
    <mergeCell ref="W2:W3"/>
    <mergeCell ref="X2:X3"/>
    <mergeCell ref="Y2:Z3"/>
    <mergeCell ref="AA2:AB3"/>
    <mergeCell ref="AC2:AC3"/>
    <mergeCell ref="AD2:AE3"/>
  </mergeCells>
  <pageMargins left="0.11811023622047245" right="0" top="0" bottom="0" header="0.31496062992125984" footer="0.31496062992125984"/>
  <pageSetup paperSize="9" scale="14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12 мес</vt:lpstr>
      <vt:lpstr>12 мес без цели 3,5</vt:lpstr>
      <vt:lpstr>по ФР</vt:lpstr>
      <vt:lpstr>Оренбург без цели 3,5</vt:lpstr>
      <vt:lpstr>Северо-Запад</vt:lpstr>
      <vt:lpstr>12 МО на проверку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afanasevaob</dc:creator>
  <cp:lastModifiedBy>Пользователь</cp:lastModifiedBy>
  <cp:lastPrinted>2020-02-18T09:38:01Z</cp:lastPrinted>
  <dcterms:created xsi:type="dcterms:W3CDTF">2017-05-11T08:09:58Z</dcterms:created>
  <dcterms:modified xsi:type="dcterms:W3CDTF">2020-02-21T05:15:59Z</dcterms:modified>
</cp:coreProperties>
</file>